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" windowWidth="11085" windowHeight="6570" firstSheet="7" activeTab="14"/>
  </bookViews>
  <sheets>
    <sheet name="1. sz. mell." sheetId="1" r:id="rId1"/>
    <sheet name="1a. társ.nélk." sheetId="2" r:id="rId2"/>
    <sheet name="1b. társ.nélk." sheetId="3" r:id="rId3"/>
    <sheet name="2. sz. mell." sheetId="4" r:id="rId4"/>
    <sheet name="2a. mell" sheetId="5" r:id="rId5"/>
    <sheet name="3.sz. mell." sheetId="6" r:id="rId6"/>
    <sheet name="4 sz. mell." sheetId="7" r:id="rId7"/>
    <sheet name="5. sz.mell." sheetId="8" r:id="rId8"/>
    <sheet name="6.sz. mell." sheetId="9" r:id="rId9"/>
    <sheet name="7.sz. mell." sheetId="10" r:id="rId10"/>
    <sheet name="8. mell." sheetId="11" r:id="rId11"/>
    <sheet name="9. mell." sheetId="12" r:id="rId12"/>
    <sheet name="10.mell." sheetId="13" r:id="rId13"/>
    <sheet name="11. mell." sheetId="14" r:id="rId14"/>
    <sheet name="12.mell." sheetId="15" r:id="rId15"/>
  </sheets>
  <definedNames>
    <definedName name="_xlnm._FilterDatabase" localSheetId="5" hidden="1">'3.sz. mell.'!$B$5:$P$279</definedName>
    <definedName name="_xlnm.Print_Area" localSheetId="0">'1. sz. mell.'!$A$1:$K$80</definedName>
    <definedName name="_xlnm.Print_Area" localSheetId="3">'2. sz. mell.'!$A$1:$L$140</definedName>
    <definedName name="_xlnm.Print_Area" localSheetId="5">'3.sz. mell.'!$A$1:$L$302</definedName>
    <definedName name="_xlnm.Print_Area" localSheetId="6">'4 sz. mell.'!$A$1:$B$56</definedName>
    <definedName name="_xlnm.Print_Area" localSheetId="7">'5. sz.mell.'!$A$1:$F$77</definedName>
    <definedName name="_xlnm.Print_Area" localSheetId="9">'7.sz. mell.'!$A$1:$F$86</definedName>
  </definedNames>
  <calcPr fullCalcOnLoad="1"/>
</workbook>
</file>

<file path=xl/sharedStrings.xml><?xml version="1.0" encoding="utf-8"?>
<sst xmlns="http://schemas.openxmlformats.org/spreadsheetml/2006/main" count="1840" uniqueCount="635">
  <si>
    <t>BEVÉTELEK</t>
  </si>
  <si>
    <t>Működési bevételek</t>
  </si>
  <si>
    <t>KIADÁSOK</t>
  </si>
  <si>
    <t>Megnevezés</t>
  </si>
  <si>
    <t>BEVÉTELEK ÖSSZESEN</t>
  </si>
  <si>
    <t>KIADÁSOK ÖSSZESEN</t>
  </si>
  <si>
    <t>Működési kiadások</t>
  </si>
  <si>
    <t>Személyi juttatások</t>
  </si>
  <si>
    <t>Dologi kiadások</t>
  </si>
  <si>
    <t>Felhalmozási kiadások</t>
  </si>
  <si>
    <t>Céltartalék</t>
  </si>
  <si>
    <t>Felhalmozási bevételek</t>
  </si>
  <si>
    <t>Felújítási kiadások</t>
  </si>
  <si>
    <t>Felhalmozási és működési célú bevételek mindösszesen:</t>
  </si>
  <si>
    <t>Felhalmozási és működési célú kiadások mindösszesen:</t>
  </si>
  <si>
    <t>Beruházási kiadások</t>
  </si>
  <si>
    <t>Hitelfelvétel (likvid)</t>
  </si>
  <si>
    <t xml:space="preserve">Munkaadókat terhelő járulékok   </t>
  </si>
  <si>
    <t>Államháztartási tartalék</t>
  </si>
  <si>
    <t>Felhalm. Céltartalék</t>
  </si>
  <si>
    <t>1/b. számú melléklet</t>
  </si>
  <si>
    <t>Önkorm. költségvetési támogatása</t>
  </si>
  <si>
    <t>Pénzforg. nélk. bev. Pénzmaradvány</t>
  </si>
  <si>
    <t>Társ. és szoc.pol. Juttatás</t>
  </si>
  <si>
    <t>Támogatásértékű bev. (pe. átvétel)</t>
  </si>
  <si>
    <t>Felhalm. és tőkejellegű bev.</t>
  </si>
  <si>
    <t>Magánszem. komm. adó 100 %-a</t>
  </si>
  <si>
    <t>Hitelfelvétel (fejl.célú hosszú lejáratú)</t>
  </si>
  <si>
    <t>Lakáshoz jut. norm. 100 %-a (norm.SZJA)</t>
  </si>
  <si>
    <t>Felhalm.HITEL törlesztés (tőke)</t>
  </si>
  <si>
    <t>Függő bevétel</t>
  </si>
  <si>
    <t>Függő kiadás</t>
  </si>
  <si>
    <t>Intézményi működési bevételek (-átv.pe.)</t>
  </si>
  <si>
    <t>Műk.célú pe.átvétel ÁH-n kívülről</t>
  </si>
  <si>
    <t>Tám.értékű működési pe. átadás ÁH-n belül</t>
  </si>
  <si>
    <t xml:space="preserve">Műk. célú pe. átadás ÁH-n kívül </t>
  </si>
  <si>
    <t>Tám.értékű felhalm. kiadás önkorm.szerveinek</t>
  </si>
  <si>
    <t>Felhalm. célú pe. átadás ÁH-n kívülre</t>
  </si>
  <si>
    <t>Pénzforgalom nélküli pénzmaradvány</t>
  </si>
  <si>
    <t>Támogatásértékű felújítási bev.</t>
  </si>
  <si>
    <t xml:space="preserve">Önkorm. Fejlesztési  feladatainak tám. </t>
  </si>
  <si>
    <t>2. számú melléklet</t>
  </si>
  <si>
    <t>Cím szám</t>
  </si>
  <si>
    <t>Alcím szám</t>
  </si>
  <si>
    <t>Előir. csop. szám</t>
  </si>
  <si>
    <t>Kiemelt előirányzat szám</t>
  </si>
  <si>
    <t>Cím név</t>
  </si>
  <si>
    <t>Alcím név</t>
  </si>
  <si>
    <t>Előirányzati csop. név</t>
  </si>
  <si>
    <t>Kiemelt előirányzat név</t>
  </si>
  <si>
    <t>Polgármesteri Hivatal</t>
  </si>
  <si>
    <t>1.</t>
  </si>
  <si>
    <t>Önkorm.és többc.társ.igazg.tev.</t>
  </si>
  <si>
    <t>Intézményi működési bevétel</t>
  </si>
  <si>
    <t>2.</t>
  </si>
  <si>
    <t>Felhalm. és tőke jellegű bevételek</t>
  </si>
  <si>
    <t xml:space="preserve"> Felhalm. és tőke jell.bev.</t>
  </si>
  <si>
    <t>3.</t>
  </si>
  <si>
    <t>Felhalm. pe. átvétel Áh-n kívül</t>
  </si>
  <si>
    <t>Előző évi pénzmaradvány</t>
  </si>
  <si>
    <t>Működési célú pénzmaradvány</t>
  </si>
  <si>
    <t>Felhalmozási célú pénzmaradvány</t>
  </si>
  <si>
    <t>Alcím összesen:</t>
  </si>
  <si>
    <t>Víztermelés,kezelés ellátás</t>
  </si>
  <si>
    <t>Felhalmozási bevétel</t>
  </si>
  <si>
    <t>2..</t>
  </si>
  <si>
    <t>Támogatásértékű bevétel</t>
  </si>
  <si>
    <t>4.</t>
  </si>
  <si>
    <t>5.</t>
  </si>
  <si>
    <t>Zöldterület kezelés</t>
  </si>
  <si>
    <t>6.</t>
  </si>
  <si>
    <t>Önk. és többc.kist.tár.fel nem terv.</t>
  </si>
  <si>
    <t>Helyi adó</t>
  </si>
  <si>
    <t>Gépjárműadó</t>
  </si>
  <si>
    <t>SZJA</t>
  </si>
  <si>
    <t>7.</t>
  </si>
  <si>
    <t>Önkormányzatok sajátos bev.</t>
  </si>
  <si>
    <t>8.</t>
  </si>
  <si>
    <t>Normatív állami hozzájárulás</t>
  </si>
  <si>
    <t>9.</t>
  </si>
  <si>
    <t>Normatív kötött felhasználás</t>
  </si>
  <si>
    <t>10.</t>
  </si>
  <si>
    <t>Központosított előirányzat</t>
  </si>
  <si>
    <t>11.</t>
  </si>
  <si>
    <t>Egyéb központi támogatás</t>
  </si>
  <si>
    <t>Finanszírozási műveletek</t>
  </si>
  <si>
    <t>12.</t>
  </si>
  <si>
    <t>Működési célú hitel</t>
  </si>
  <si>
    <t>Család és nővédelmi eü.gondozás</t>
  </si>
  <si>
    <t>Szociális étkeztetés</t>
  </si>
  <si>
    <t>13.</t>
  </si>
  <si>
    <t>14.</t>
  </si>
  <si>
    <t>Város és Községgazdálkodás</t>
  </si>
  <si>
    <t>Támogatás értékű bevétel</t>
  </si>
  <si>
    <t>15.</t>
  </si>
  <si>
    <t>16.</t>
  </si>
  <si>
    <t>POLGÁRMESTERI HIVATAL ÖSSZESEN</t>
  </si>
  <si>
    <t>Napköziotthonos Óvoda és Konyha</t>
  </si>
  <si>
    <t>Óvodai intézm.étkeztetés</t>
  </si>
  <si>
    <t>Munkahelyi étkeztetés</t>
  </si>
  <si>
    <t>Államháztartáson kívüli pe. átvétel</t>
  </si>
  <si>
    <t>Iskola intézm.étkeztetés</t>
  </si>
  <si>
    <t>Közm.intézmény működt.(Műv.Ház)</t>
  </si>
  <si>
    <t>Támogatásértékű felhalm. bevétel</t>
  </si>
  <si>
    <t>BEVÉTELEK  ÖSSZESEN:</t>
  </si>
  <si>
    <t>1/a. számú melléklet</t>
  </si>
  <si>
    <t>ezer Ft-ban</t>
  </si>
  <si>
    <t>Ssz</t>
  </si>
  <si>
    <t>Intézményi működési bevételek</t>
  </si>
  <si>
    <t>Önkormányzat sajátos működési bevételei</t>
  </si>
  <si>
    <t>Dologi  és egyéb folyó kiadások</t>
  </si>
  <si>
    <t>Tám.értékű  műk. kiadás önkorm.szerveinek</t>
  </si>
  <si>
    <t>Felhalm. és tőke jellegű bevétel</t>
  </si>
  <si>
    <t>Tám.értékű felhalmkiadás önkorm.szerveinek</t>
  </si>
  <si>
    <r>
      <t xml:space="preserve">Támogatás értékű bevételek </t>
    </r>
    <r>
      <rPr>
        <sz val="9"/>
        <rFont val="Times New Roman"/>
        <family val="1"/>
      </rPr>
      <t>(6+7+8)</t>
    </r>
  </si>
  <si>
    <t>Műk. célú pénzeszköz átadás, támogatás</t>
  </si>
  <si>
    <t xml:space="preserve"> Támogatás ért. bev. működési célra</t>
  </si>
  <si>
    <t>Felhalmozási célú pénzeszköz átadás</t>
  </si>
  <si>
    <r>
      <t xml:space="preserve"> </t>
    </r>
    <r>
      <rPr>
        <sz val="9"/>
        <rFont val="Times New Roman"/>
        <family val="1"/>
      </rPr>
      <t>Támogatás ért. felhalm. bevétel</t>
    </r>
  </si>
  <si>
    <t>Végleges pe.átadás, e. támogatás (6+7)</t>
  </si>
  <si>
    <t>Előző évi központi költségvetési kieg., visszatér.</t>
  </si>
  <si>
    <t>Ellátottak juttatása</t>
  </si>
  <si>
    <t>Felhalm.célra átv.pe.ÁH-kív.(nonprofit szervtől)</t>
  </si>
  <si>
    <t>Értékpapírok bevételei</t>
  </si>
  <si>
    <t>Támogatás kölcsönök visszatérülése</t>
  </si>
  <si>
    <t>Folyó évi bevételek össz. (1+2+..5+9..12)</t>
  </si>
  <si>
    <t>Folyó évi kiadások összesen (1+2+3+6+ +11)</t>
  </si>
  <si>
    <t>Hitelfelvétel (fejl.célú+likvid)</t>
  </si>
  <si>
    <t>Hitelek kiadásai</t>
  </si>
  <si>
    <t>Pénzforgalom nélküli bevételek (pénzmaradv.)</t>
  </si>
  <si>
    <t>17.</t>
  </si>
  <si>
    <t>18.</t>
  </si>
  <si>
    <t xml:space="preserve"> </t>
  </si>
  <si>
    <t>3. számú melléklet</t>
  </si>
  <si>
    <t>K I A D Á S O K</t>
  </si>
  <si>
    <t>Előirányzati csoport név</t>
  </si>
  <si>
    <t>Önkormányzati igazgatási tevékenység</t>
  </si>
  <si>
    <t>Munkaadókat terhelő járadék</t>
  </si>
  <si>
    <t>Támogatásértékű kiadás</t>
  </si>
  <si>
    <t>Felújítás</t>
  </si>
  <si>
    <t>Beruházás</t>
  </si>
  <si>
    <t>Hiteltörlesztés hosszú lejáratú</t>
  </si>
  <si>
    <t>Alcím összesen</t>
  </si>
  <si>
    <t>Víztermelés, kezelés, ellátás</t>
  </si>
  <si>
    <t>Települési hulladék vegyes (öml.) begyűjtése</t>
  </si>
  <si>
    <t>Felszíni víz szennyeződésmentesítése</t>
  </si>
  <si>
    <t>Út, autópálya építése</t>
  </si>
  <si>
    <t>Lakóingatlan bérbeadása, üzemeltetés</t>
  </si>
  <si>
    <t>Nem lakóingatlan bérbeadása, üzemeltetés</t>
  </si>
  <si>
    <t>Állategészségügyi ellátás</t>
  </si>
  <si>
    <t>Kiemelt állami és önkormányzati rendezvény</t>
  </si>
  <si>
    <t>Közvilágítás</t>
  </si>
  <si>
    <t>Város és községgazd.mns szolg.</t>
  </si>
  <si>
    <t>Fejlesztési és általános tartalékok elszámolása</t>
  </si>
  <si>
    <t>Működési célú tartalék</t>
  </si>
  <si>
    <t>Felhalmozási célú tartalék</t>
  </si>
  <si>
    <t>Személyi juttatás</t>
  </si>
  <si>
    <t>19.</t>
  </si>
  <si>
    <t>Egyéb oktatást kiegészítő tevékenység</t>
  </si>
  <si>
    <t>20.</t>
  </si>
  <si>
    <t>Egyéb mns. járóbeteg ellátás</t>
  </si>
  <si>
    <t xml:space="preserve">Működési célú pénzeszköz átadás </t>
  </si>
  <si>
    <t>21.</t>
  </si>
  <si>
    <t>Család és nővédelmi eü. gondozás</t>
  </si>
  <si>
    <t>22.</t>
  </si>
  <si>
    <t>23.</t>
  </si>
  <si>
    <t>24.</t>
  </si>
  <si>
    <t>Társadalmi és szoc.pol.juttatás</t>
  </si>
  <si>
    <t>25.</t>
  </si>
  <si>
    <t>26.</t>
  </si>
  <si>
    <t>Lakásfenntartási támogatás normatív</t>
  </si>
  <si>
    <t>27.</t>
  </si>
  <si>
    <t>28.</t>
  </si>
  <si>
    <t>29.</t>
  </si>
  <si>
    <t>30.</t>
  </si>
  <si>
    <t>Átmeneti segélyek</t>
  </si>
  <si>
    <t>31.</t>
  </si>
  <si>
    <t>Temetési segély</t>
  </si>
  <si>
    <t>32.</t>
  </si>
  <si>
    <t>Rendkívüli gyermekvédelmi támogatás</t>
  </si>
  <si>
    <t>33.</t>
  </si>
  <si>
    <t>Közgyógyellátás</t>
  </si>
  <si>
    <t>34.</t>
  </si>
  <si>
    <t>Köztemetés</t>
  </si>
  <si>
    <t>Házi segítségnyújtás</t>
  </si>
  <si>
    <t>Civil szervezetek működési támogatása</t>
  </si>
  <si>
    <t>Máshová nem sorolható egyéb sport tám.</t>
  </si>
  <si>
    <t>Köztemető fenntartása és működtetése</t>
  </si>
  <si>
    <t>Óvodai nevelés ellátás</t>
  </si>
  <si>
    <t>SNI gyermekek óvodai nevelése, ellátás</t>
  </si>
  <si>
    <t>Óvodai intézményi étkeztetés</t>
  </si>
  <si>
    <t>Iskolai intézményi étkeztetés</t>
  </si>
  <si>
    <t xml:space="preserve">Közművelődési intézmény működtetés (Műv.ház) </t>
  </si>
  <si>
    <t>Könyvtári szolgáltatások</t>
  </si>
  <si>
    <t>Tartalék</t>
  </si>
  <si>
    <t>1. számú melléklet</t>
  </si>
  <si>
    <t>Bevételek</t>
  </si>
  <si>
    <t>Kiadások</t>
  </si>
  <si>
    <t>(költségvetési rendelet 2. sz. mellékletéhez)</t>
  </si>
  <si>
    <t>(költségvetési rendelet 3.sz.mellékletéhez)</t>
  </si>
  <si>
    <t>Cím és számnév</t>
  </si>
  <si>
    <t>Települési hulladék vegyes (önl.) begyűjtése</t>
  </si>
  <si>
    <t>Felszíni víz szennyződésmentesítése</t>
  </si>
  <si>
    <t>Önk.és többc. Kist. Társ. Fel.nem terv.</t>
  </si>
  <si>
    <t>Lakóingatlan bérbeadás, üzemeltetés</t>
  </si>
  <si>
    <t>Nem lakóingatlan bérbeadás,üzemeltetés</t>
  </si>
  <si>
    <t>Város és községgazdálkodás</t>
  </si>
  <si>
    <t>Kiemelelt állami önk-i rendezvény</t>
  </si>
  <si>
    <t>Város és községgazd.mns. Szolg.</t>
  </si>
  <si>
    <t>Fejlesztési és általános tartalékok elsz.</t>
  </si>
  <si>
    <t>Egyéb oktatási kiegészítő tev.</t>
  </si>
  <si>
    <t>Egyéb mns. Járóbeteg ellátás</t>
  </si>
  <si>
    <t>Temetési segélyek</t>
  </si>
  <si>
    <t>SNI gyermekek óvodai nevelési, ellátása</t>
  </si>
  <si>
    <t>Előirányzati csop.szám és csoportnév</t>
  </si>
  <si>
    <t>Felhalmozási és tőkejellegű bevételek</t>
  </si>
  <si>
    <t>Kiemelt előirányzati szám és név</t>
  </si>
  <si>
    <t xml:space="preserve"> Működési bevételek</t>
  </si>
  <si>
    <t>Munkaadókat terhelő járulékok</t>
  </si>
  <si>
    <t xml:space="preserve"> SZJA</t>
  </si>
  <si>
    <t>Működési célú pénzeszköz átadás</t>
  </si>
  <si>
    <t>Önkormányzati sajátos bevétel</t>
  </si>
  <si>
    <t xml:space="preserve">Beruházás </t>
  </si>
  <si>
    <t>Felhalm.célra átadott pénzeszköz</t>
  </si>
  <si>
    <t>Felhalmozási célú pe. átvétel Áh-n kívül</t>
  </si>
  <si>
    <t>Működési célú</t>
  </si>
  <si>
    <t xml:space="preserve">Felhalmozási célú  </t>
  </si>
  <si>
    <t>5. Számú melléklet</t>
  </si>
  <si>
    <t xml:space="preserve">Gyöngyöspata önkormányzat költségvetési szerve </t>
  </si>
  <si>
    <t xml:space="preserve">ezer forintban </t>
  </si>
  <si>
    <t>Felújítási és felhalmozási kiadások</t>
  </si>
  <si>
    <t>Előirányzat</t>
  </si>
  <si>
    <t>Eredeti</t>
  </si>
  <si>
    <t>előir.</t>
  </si>
  <si>
    <t>Beruházások</t>
  </si>
  <si>
    <t>Felújítások</t>
  </si>
  <si>
    <t>Egyéb felhalmozási célú kiadások, támogatások</t>
  </si>
  <si>
    <t>Összesen:</t>
  </si>
  <si>
    <t>Összevont felhalmozási kiadások</t>
  </si>
  <si>
    <t>Összesen</t>
  </si>
  <si>
    <t>7. számú melléklet</t>
  </si>
  <si>
    <t xml:space="preserve">                                </t>
  </si>
  <si>
    <t>Sor-</t>
  </si>
  <si>
    <t>Felhalmozási kiadás megnevezése</t>
  </si>
  <si>
    <t xml:space="preserve">Szakfeladat  </t>
  </si>
  <si>
    <t>szám</t>
  </si>
  <si>
    <t>hivatkozás</t>
  </si>
  <si>
    <t>halmozási-</t>
  </si>
  <si>
    <t>kiadási</t>
  </si>
  <si>
    <t>előirányzat</t>
  </si>
  <si>
    <t>Részvények vásárlása ELMIB Zrt-től</t>
  </si>
  <si>
    <t>6. Számú melléklet</t>
  </si>
  <si>
    <t>felújítási előirányzatai célonként</t>
  </si>
  <si>
    <t>2/a. számú melléklet</t>
  </si>
  <si>
    <t>Bevételi jogcímek</t>
  </si>
  <si>
    <t>Összesből</t>
  </si>
  <si>
    <t>eredeti</t>
  </si>
  <si>
    <t>Műkö-</t>
  </si>
  <si>
    <t>Felhal-</t>
  </si>
  <si>
    <t>dési</t>
  </si>
  <si>
    <t>mozási</t>
  </si>
  <si>
    <t>I. Működési bevételek</t>
  </si>
  <si>
    <t>Illetékek (16/1)</t>
  </si>
  <si>
    <t>II. Támogatások</t>
  </si>
  <si>
    <t>Normatív hozzájárulások (16/38)</t>
  </si>
  <si>
    <t>Központosított előirányzatok (16/39)</t>
  </si>
  <si>
    <t>Önhibájukon kívül hátrányos helyzetben lévő helyi önkormányzatok tám.(16/41)</t>
  </si>
  <si>
    <t>Állami támogatás tartósan fizetésképtelen önkormányzatok</t>
  </si>
  <si>
    <t>adósságrendezésére .. (16/42)</t>
  </si>
  <si>
    <t>Működésképtelen örnkormányzatok támogatása (16/43)</t>
  </si>
  <si>
    <t xml:space="preserve">Helyi önkormányzatok színházi támogatása (16/45) </t>
  </si>
  <si>
    <t>Normatív kötött felhasználású támogatások (16/47)</t>
  </si>
  <si>
    <t>Fejlesztési célú támogatások (16/49+..+54)</t>
  </si>
  <si>
    <t>Egyéb központi támogatás (16/55)</t>
  </si>
  <si>
    <t>Felügyeleti szervtől kapott támogatás (09/5)</t>
  </si>
  <si>
    <t>Működési költségvetés támogatása (09/1)</t>
  </si>
  <si>
    <t>Intézményi felhalmozási kiadások támogatása (09/2)</t>
  </si>
  <si>
    <t>Kormányzati felhalmozási kiadások támogatása (09/3)</t>
  </si>
  <si>
    <t>Fejezeti kezelésű előirányzatok támogatása (09/4)</t>
  </si>
  <si>
    <t>III. Felhalmozási és tőke jellegű bevételek</t>
  </si>
  <si>
    <t>Önkormányzatok sajátos felhalmozási és tőkebevételei (16/35)</t>
  </si>
  <si>
    <t>Pénzügyi befektetések bevételei (08/15)</t>
  </si>
  <si>
    <t>IV. Támogatásértékű bevételek</t>
  </si>
  <si>
    <t>ebből társadalombiztosítási alapból átvett pénzeszköz (09/9)</t>
  </si>
  <si>
    <t>Támogatásértékű felhalmozási bevétel összesen (09/23)</t>
  </si>
  <si>
    <t>ebből társadalombiztosítási alapból átvett énzeszköz (09/17)</t>
  </si>
  <si>
    <t>Kiegészítések és visszatérülések (09/26)</t>
  </si>
  <si>
    <t>V. Véglegesen átvett pénzeszközök</t>
  </si>
  <si>
    <t>Felhalmozási célú pénzeszközátvétel államháztartáson kívülről (08/21)</t>
  </si>
  <si>
    <t>VI. Támogatási kölcsönök visszatérülése, igénybevétele, értékpapírok</t>
  </si>
  <si>
    <t>kibocsátásának bevétele (10/9+27+29)</t>
  </si>
  <si>
    <t>VII. Hitelek (10/23+30+…+33)</t>
  </si>
  <si>
    <t>Működési célú hitel felvétele 10/16</t>
  </si>
  <si>
    <t>Felhalmozási célú hitel felvétele</t>
  </si>
  <si>
    <t>VIII. Pénzforgalom nélküli bevételek (10/13)</t>
  </si>
  <si>
    <t>Előző évi előirányzat-maradvány, pénzmaradvány igénybevétele (10/11)</t>
  </si>
  <si>
    <t>Előző évi vállalkozási eredmény igénybevétele (10/12)</t>
  </si>
  <si>
    <t>Alap- és vállalkozási tevékenység közötti elszámolások (10/13)</t>
  </si>
  <si>
    <t>IX. Továbbadási, függő átfutó és kiegyenlítő bevételek</t>
  </si>
  <si>
    <t>Továbbadási bevételek (10/50+61)</t>
  </si>
  <si>
    <t>Fűggő, átfutó, kiegyelítő bevételek (10/65)</t>
  </si>
  <si>
    <t>Nem lakó ingatlan bérbeadása, üz.</t>
  </si>
  <si>
    <t>8. számú melléklet</t>
  </si>
  <si>
    <t>Hitel</t>
  </si>
  <si>
    <t>állomány</t>
  </si>
  <si>
    <t xml:space="preserve"> 4. számú melléklet  </t>
  </si>
  <si>
    <t xml:space="preserve">          A Gyöngyöspata Önkormányzatnál foglalkoztatottak létszámadatai</t>
  </si>
  <si>
    <t xml:space="preserve">Megnevezés </t>
  </si>
  <si>
    <t xml:space="preserve">1./ Polgármesteri Hivatal </t>
  </si>
  <si>
    <t>Jegyző</t>
  </si>
  <si>
    <t xml:space="preserve">Köztisztviselő előadók </t>
  </si>
  <si>
    <t>Egyéb ágazat</t>
  </si>
  <si>
    <t>Védőnő</t>
  </si>
  <si>
    <t>Konyhai alkalmazott</t>
  </si>
  <si>
    <t xml:space="preserve">Vezető óvónő </t>
  </si>
  <si>
    <t xml:space="preserve">Vezetőhelyettes </t>
  </si>
  <si>
    <t>Óvónő</t>
  </si>
  <si>
    <t xml:space="preserve">Dajka </t>
  </si>
  <si>
    <t>Élelmezésvezető</t>
  </si>
  <si>
    <t>MINDÖSSZESEN:</t>
  </si>
  <si>
    <t>Tám. Műk. Bevétel központi ktgv-i szervtől</t>
  </si>
  <si>
    <t>Felh.célra átv.pe. nonprofit szervtől</t>
  </si>
  <si>
    <t>Bevétel</t>
  </si>
  <si>
    <t>Kiadás</t>
  </si>
  <si>
    <t>Telep.hull.vegyes (ömleszt.)begyűt.</t>
  </si>
  <si>
    <t>Lakóingatlan, bérbeadása,üzemelt.</t>
  </si>
  <si>
    <t>Nem lakóingatlan bérbead.,üzemelt.</t>
  </si>
  <si>
    <t>Állat-egészségügyi ellátás</t>
  </si>
  <si>
    <t>Önkor.és többc.társ.igazg.tevékenysége</t>
  </si>
  <si>
    <t>Kiemelt állami és önkorm.rendezv.</t>
  </si>
  <si>
    <t>SNI gyermekek óvodai nevelése elltása</t>
  </si>
  <si>
    <t>Átmeneti segély</t>
  </si>
  <si>
    <t>Rendkívüli gyermekvéd.támogatás</t>
  </si>
  <si>
    <t>Közműv.intézmény működtetés (Műv.ház)</t>
  </si>
  <si>
    <t>11. számú melléklet</t>
  </si>
  <si>
    <t>GYÖNGYÖSPATA ÖNKORMÁNYZAT ELŐIRÁNYZAT FELHASZNÁLÁSI ÜTEMTERVE</t>
  </si>
  <si>
    <t>KSH szám: 1008323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</si>
  <si>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</si>
  <si>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</si>
  <si>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</si>
  <si>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</si>
  <si>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</si>
  <si>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</si>
  <si>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</si>
  <si>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</si>
  <si>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</si>
  <si>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</si>
  <si>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</si>
  <si>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november</t>
  </si>
  <si>
    <t>december</t>
  </si>
  <si>
    <t>összesen</t>
  </si>
  <si>
    <t>Pénzmaradvány</t>
  </si>
  <si>
    <t>Adóbevétel</t>
  </si>
  <si>
    <t>Normatív kötött tám.</t>
  </si>
  <si>
    <t>Központosított előir.</t>
  </si>
  <si>
    <t>Működési bevétel</t>
  </si>
  <si>
    <t>Fejlesztési bevétel</t>
  </si>
  <si>
    <t>Átvett pénzeszköz</t>
  </si>
  <si>
    <t>BEVÉTEL ÖSSZESEN</t>
  </si>
  <si>
    <t>Munkaadót terh.járuékok</t>
  </si>
  <si>
    <t>Dologi és egyéb folyó</t>
  </si>
  <si>
    <t>Pénzeszköz átadás tám</t>
  </si>
  <si>
    <t>Ellátottak juttatásai</t>
  </si>
  <si>
    <t>KIADÁS ÖSSZESEN</t>
  </si>
  <si>
    <t>Havi eltérés</t>
  </si>
  <si>
    <t>10. számú melléklet</t>
  </si>
  <si>
    <t>AZ ÖNKORMÁNYZAT TÖBB ÉVRE VÁLLALT KÖTELEZETTSÉGEI</t>
  </si>
  <si>
    <t>ÉVENKÉNTI BONTÁSBAN</t>
  </si>
  <si>
    <t>Adatok Ezer Ft-ban</t>
  </si>
  <si>
    <t>Szerződés</t>
  </si>
  <si>
    <t>Kötelezetts.</t>
  </si>
  <si>
    <t>Tervezett éve tőke és kamatfizetési kötelezettség</t>
  </si>
  <si>
    <t>sz.összege</t>
  </si>
  <si>
    <t>váll.éve</t>
  </si>
  <si>
    <t>2013.</t>
  </si>
  <si>
    <t>2014.</t>
  </si>
  <si>
    <t>Lividitási célú hiteltörlesztés</t>
  </si>
  <si>
    <t>Felhalm.célú pe. átadást államh.kívülre</t>
  </si>
  <si>
    <t xml:space="preserve">Egyéb máshová nem sorolható járóbeteg </t>
  </si>
  <si>
    <t>Működési célú pe. átvétel</t>
  </si>
  <si>
    <t>9. számú melléklet</t>
  </si>
  <si>
    <t>2015.</t>
  </si>
  <si>
    <t>2016.</t>
  </si>
  <si>
    <t>ELMIB Zrt. Részvényvásárlás (közvilágítási rendszer bővítése)</t>
  </si>
  <si>
    <t>Előző évi kiegészítés</t>
  </si>
  <si>
    <t>Önhibájukon kívül hátr.hely.önk.tám.</t>
  </si>
  <si>
    <t>Módosított</t>
  </si>
  <si>
    <t>Módosított fel-</t>
  </si>
  <si>
    <t>Mezőőr</t>
  </si>
  <si>
    <t>Lakóingatlan bérbeadása, üzemeltetése</t>
  </si>
  <si>
    <t>KÖZSÉGI ÖNKORMÁNYZAT ÖSSZESEN</t>
  </si>
  <si>
    <t>Gyöngyöspata Községi Önkormányzat összesen</t>
  </si>
  <si>
    <t>Sajátos működési bevétel</t>
  </si>
  <si>
    <t>Gyöngyöspata Községi Önkormányzat</t>
  </si>
  <si>
    <t>Közművelődési intézmények működtetése</t>
  </si>
  <si>
    <t>Könyvtári szolgáltatás</t>
  </si>
  <si>
    <t>Lakóingatlan bérbeadás és üzemeltetés</t>
  </si>
  <si>
    <t>Nem lakóingatlan bérbeadás és üzemeltetés</t>
  </si>
  <si>
    <t>Egyéb máshová nem sorolható járóbeteg ellátás</t>
  </si>
  <si>
    <t>Család- és nővédelmi eü. Gondozás</t>
  </si>
  <si>
    <t>Közm. Intézmény működtetés (műv.ház)</t>
  </si>
  <si>
    <t>eredeti előir.</t>
  </si>
  <si>
    <t>Fejlesztési tartalékok elszámolása</t>
  </si>
  <si>
    <t>Földterület, lakóing. vásárlás</t>
  </si>
  <si>
    <t>12. melléklet</t>
  </si>
  <si>
    <t>Felhalm. célú pe. átvét ÁH-n kívül (vállalkozástól)</t>
  </si>
  <si>
    <t>Felh.célra átv.pe.  Vállalkozástól</t>
  </si>
  <si>
    <t>2012.év eredeti    előir.</t>
  </si>
  <si>
    <t>2012.évi  mód.    előir.</t>
  </si>
  <si>
    <t>Felhalm.és tőke jell.</t>
  </si>
  <si>
    <t>Sajátos bevétel</t>
  </si>
  <si>
    <t>Költségvetési tám.</t>
  </si>
  <si>
    <t>módosított</t>
  </si>
  <si>
    <t>teljesítés</t>
  </si>
  <si>
    <t>Tám.értékű bev.felh.</t>
  </si>
  <si>
    <t>Támogatás ért.bev.műk.</t>
  </si>
  <si>
    <t>Áll.házt.kívüli pe.át. Műk.</t>
  </si>
  <si>
    <t>Áll.házt.kívüli pe.át.felh.</t>
  </si>
  <si>
    <t>Munkaadókat terh.j.</t>
  </si>
  <si>
    <t>Tám.ért.műk.</t>
  </si>
  <si>
    <t>Társ.szoc.pol.jutt.</t>
  </si>
  <si>
    <t>Tám.ért. Felhalm.</t>
  </si>
  <si>
    <t>Műk.Pe.átad.állh.kív.</t>
  </si>
  <si>
    <t>Hiteltöl.likvid.</t>
  </si>
  <si>
    <t>Teljesítés</t>
  </si>
  <si>
    <t>tartalék felhalm.</t>
  </si>
  <si>
    <t>Összesen.</t>
  </si>
  <si>
    <t>Összevont felújítási kiadások</t>
  </si>
  <si>
    <t>Személyi</t>
  </si>
  <si>
    <t>Járulék</t>
  </si>
  <si>
    <t>Működési célú támogatás értékű bevétel</t>
  </si>
  <si>
    <t>2013. évi eredeti előir.</t>
  </si>
  <si>
    <t>2013.   évi eredeti előri.</t>
  </si>
  <si>
    <t>Pénzmaradvány műk. célú igénybevétele</t>
  </si>
  <si>
    <t>Pénzmaradvány felhalm. célú igénybevétele</t>
  </si>
  <si>
    <t>Önkormányzati jogalkotás</t>
  </si>
  <si>
    <t>Aktívkorúak ellátása</t>
  </si>
  <si>
    <t>Működési tartalék</t>
  </si>
  <si>
    <t>2013. évi</t>
  </si>
  <si>
    <t>2013.évi</t>
  </si>
  <si>
    <t>Közbiztonság növelését szolg. Fejl. (kamera)</t>
  </si>
  <si>
    <t>Polgármesteri hivatal épület fűtéskorszerűsítés</t>
  </si>
  <si>
    <t>Óvodal épület fűtéskorszerűsítés kazán (apríték.)</t>
  </si>
  <si>
    <t>évi</t>
  </si>
  <si>
    <t>előri.</t>
  </si>
  <si>
    <t>Hegyalja úti telekvásárlás (Baráti Körtől)</t>
  </si>
  <si>
    <t>Út-járdaépítés (befogadott pály.önerő)</t>
  </si>
  <si>
    <t>Út- járdaépítés (befogadott pály.önerő)</t>
  </si>
  <si>
    <t>Mindösszesen:</t>
  </si>
  <si>
    <t xml:space="preserve">Önkormányzati hivatal </t>
  </si>
  <si>
    <t>működésének támogatása</t>
  </si>
  <si>
    <t>Zöldterület gazdálkodás</t>
  </si>
  <si>
    <t>Köztemető fenntartása</t>
  </si>
  <si>
    <t>Közutak fenntartásának tám</t>
  </si>
  <si>
    <t>Bevételek beszámítási összege</t>
  </si>
  <si>
    <t>Egyéb kötelező önkorm.feladatok</t>
  </si>
  <si>
    <t>Önkormányzat működésének támogatása</t>
  </si>
  <si>
    <t>Óvodapedagógusok támogatása 8 hó</t>
  </si>
  <si>
    <t>Óvodapedagógusok nev.munk.segítők</t>
  </si>
  <si>
    <t>Óvodapedagógusok támogatása 4 hó</t>
  </si>
  <si>
    <t>Óvoda működtetési támogatása 8 hó</t>
  </si>
  <si>
    <t>Óvoda működtetési támogatása 4 hó</t>
  </si>
  <si>
    <t>Óvoda összesen</t>
  </si>
  <si>
    <t>Ingyenes és kedvezményes gyermekétkeztetés támogatása:</t>
  </si>
  <si>
    <t>Óvodai étkeztetés</t>
  </si>
  <si>
    <t>Iskolai étkeztetés</t>
  </si>
  <si>
    <t>Gyermekétkeztetés összesen</t>
  </si>
  <si>
    <t>Hozzájárulás a pénzb.szoc.ellátásokhoz</t>
  </si>
  <si>
    <t xml:space="preserve">Házi segítségnyújtás     </t>
  </si>
  <si>
    <t>Szociális feladatok összesen</t>
  </si>
  <si>
    <t>Könyvtári, közművelődési és múzeumi feladatok támogatása</t>
  </si>
  <si>
    <t>Üdülőhelyi feladatok támogatása</t>
  </si>
  <si>
    <t>Önkormányzat működési célú költségvetési támogatása</t>
  </si>
  <si>
    <t>Ft-ban</t>
  </si>
  <si>
    <t>Intézményi működési bevételek (7/23)</t>
  </si>
  <si>
    <t>Támogatásértékű működési bevétel összesen (09/45)</t>
  </si>
  <si>
    <t>Működési célú pénzeszközátvétel államháztartáson kívülről (09/67)</t>
  </si>
  <si>
    <t>Önkormányzatok működési költségvetési támogatása (09/23)</t>
  </si>
  <si>
    <t>Közhatalmi bevételek (16/26)</t>
  </si>
  <si>
    <t>Tárgyi eszközök, immateriális javak értékesítése (08/13)</t>
  </si>
  <si>
    <t>Átengedett közhatalmi bevétel (16/6)</t>
  </si>
  <si>
    <t>Helyi adók, és adó jellegű bevételek (16/17)</t>
  </si>
  <si>
    <t>Önkormányzat költsv.t-.</t>
  </si>
  <si>
    <t>Bokréta Egységes Óvoda- Bölcsőde</t>
  </si>
  <si>
    <t>2./ Bokréta Egységes Óvoda-Bölcsőde</t>
  </si>
  <si>
    <t>AZ ÖNKORMÁNYZAT ÁLTAL NYÚJTOTT KÖZVETETT TÁMOGATÁSOK</t>
  </si>
  <si>
    <t>A támogatás kedvezményezetje</t>
  </si>
  <si>
    <t>Tételszám</t>
  </si>
  <si>
    <t>Adóelengedés</t>
  </si>
  <si>
    <t>Közvetett támogatás összesen (Ft)</t>
  </si>
  <si>
    <t>jogcím (jellege)</t>
  </si>
  <si>
    <t>mértéke</t>
  </si>
  <si>
    <t>összeg</t>
  </si>
  <si>
    <t>(%)</t>
  </si>
  <si>
    <t>(Ft)</t>
  </si>
  <si>
    <r>
      <t xml:space="preserve">Teljes mentesség (egyedülálló személyek akik esetében a  munkaképesség csökkenése eléri, illetve meghaladja 67 %-os mértéket, Rszs.,Rszj., gyámság alatt lévő kiskorúak, időskorúak járadéka) </t>
    </r>
    <r>
      <rPr>
        <b/>
        <sz val="12"/>
        <rFont val="Arial CE"/>
        <family val="2"/>
      </rPr>
      <t>16/2003.(XI.25.) Önkormányzati rendelet 3.§.(1)</t>
    </r>
  </si>
  <si>
    <r>
      <t xml:space="preserve">Részleges mentesség (akik a költségvetési évben betöltik a 70. életévüket 50 %-os kedvezményben részesülnek. </t>
    </r>
    <r>
      <rPr>
        <b/>
        <sz val="12"/>
        <rFont val="Arial CE"/>
        <family val="2"/>
      </rPr>
      <t>16/2003.(XI.25.) Önkormányzati rendelet 3.§.(2)</t>
    </r>
  </si>
  <si>
    <t xml:space="preserve">Magánszemélyek komm.adója  </t>
  </si>
  <si>
    <t>Technikai dolgozó (takarító) (egészségügy)</t>
  </si>
  <si>
    <t xml:space="preserve">Általános közfoglalkoztatás    </t>
  </si>
  <si>
    <t>Önkormányzat összlétszám közfoglalkoztatás nélkül</t>
  </si>
  <si>
    <t>3./ Közfoglalkoztatás</t>
  </si>
  <si>
    <t>2013. évi mód előir.</t>
  </si>
  <si>
    <t>2013. évi módosított előir.</t>
  </si>
  <si>
    <t>2013.év módosított előir.</t>
  </si>
  <si>
    <t>Egyéb közhatalmi bevétel</t>
  </si>
  <si>
    <t>Felhalmozási célú pe.átv.házt.-tól</t>
  </si>
  <si>
    <t>Termőföld bérbead.-ból sz. adó</t>
  </si>
  <si>
    <t>2013.év eredeti    előir.</t>
  </si>
  <si>
    <t>Óvodáztatási támogatás</t>
  </si>
  <si>
    <t>35.</t>
  </si>
  <si>
    <t>.</t>
  </si>
  <si>
    <t>Önkormányzatok szociális támogatása</t>
  </si>
  <si>
    <t>FHT-ra jogosultak közfoglalkoztatása</t>
  </si>
  <si>
    <t>Önkormányzatok általános végr.igazg.tev.</t>
  </si>
  <si>
    <t>Önkormányzatok elszámolásai</t>
  </si>
  <si>
    <t>Költségvetési befizetés</t>
  </si>
  <si>
    <t>mód. Előir</t>
  </si>
  <si>
    <t>Közbiztonságot növ. Int.tám. KAMERA</t>
  </si>
  <si>
    <t>Kerítés építés erdő</t>
  </si>
  <si>
    <t>Ólak, üvegház kazánházának építése</t>
  </si>
  <si>
    <t>Málnatelepítés</t>
  </si>
  <si>
    <t>Bútor vásárlás (mese sarokkanapé)</t>
  </si>
  <si>
    <t>Óvoda épület bővítés (kerékpár tároló)</t>
  </si>
  <si>
    <t>Számítógép beszerzés</t>
  </si>
  <si>
    <t xml:space="preserve">                                                                                         </t>
  </si>
  <si>
    <t>Önkormányzatok ált. végreh.igazg.tev.</t>
  </si>
  <si>
    <t>2014.évi terv</t>
  </si>
  <si>
    <t>Kölcsön nyújtása non-profit szerv részére</t>
  </si>
  <si>
    <t>2014.évi  terv</t>
  </si>
  <si>
    <t>2014. évi terv</t>
  </si>
  <si>
    <t>A Gyöngyöspata Önkormányzat 2014. évi költségvetésének kiadásai</t>
  </si>
  <si>
    <t>2014. év eredeti előir.</t>
  </si>
  <si>
    <t>A Gyöngyöspata Önkormányzat 2014.  évi költségvetésének bevételei</t>
  </si>
  <si>
    <t xml:space="preserve">2014.év eredeti előir. </t>
  </si>
  <si>
    <t>GYÖNGYÖSPATA ÖNKORMÁNYZAT 2014. ÉVI KÖLTSÉGVETÉSÉNEK MŰKÖDÉSI ÉS FELHALMOZÁSI CÉLÚ BEVÉTELEI ÉS KIADÁSAI TÁRSULÁS NÉLKÜL</t>
  </si>
  <si>
    <t>GYÖNGYÖSPATA ÖNKORMÁNYZAT 2014.  ÉVI  KÖLTSÉGVETÉSI MÉRLEGE (TÁRSULÁS NÉLKÜL)</t>
  </si>
  <si>
    <t>A Gyöngyöspata Önkormányzat 2014. évi költségvetésének címrendje</t>
  </si>
  <si>
    <t>2014. évi létszám fő</t>
  </si>
  <si>
    <t>2014.  évi  - alcímenkénti- felújítási és felhalmozási kiadásai</t>
  </si>
  <si>
    <t>2014. évi</t>
  </si>
  <si>
    <t xml:space="preserve">2014. évi </t>
  </si>
  <si>
    <t xml:space="preserve">Gyöngyöspata önkormányzat - alcímenkénti - 2014. évi </t>
  </si>
  <si>
    <r>
      <t xml:space="preserve"> Gyöngyöspata </t>
    </r>
    <r>
      <rPr>
        <b/>
        <sz val="10"/>
        <rFont val="Arial CE"/>
        <family val="0"/>
      </rPr>
      <t xml:space="preserve">önkormányzat 2014. évi előirányzott beruházási kiadásai                       </t>
    </r>
  </si>
  <si>
    <t xml:space="preserve">2014. </t>
  </si>
  <si>
    <t xml:space="preserve">Önkormányzatok általános működésének és ágazati feladatainak 2014. évi támogatása </t>
  </si>
  <si>
    <t>Óvodapedagógusok pótlólagos összeg</t>
  </si>
  <si>
    <t>Lakott külterülettel kapcsolatos feladatok támogatása</t>
  </si>
  <si>
    <t xml:space="preserve">Gyöngyöspata Önkormányzat  2014. évi bevételei forrásonként </t>
  </si>
  <si>
    <r>
      <t>1 Önkormányzat cím adataiból a 12</t>
    </r>
    <r>
      <rPr>
        <b/>
        <sz val="10"/>
        <rFont val="Arial CE"/>
        <family val="0"/>
      </rPr>
      <t>. Lakóngatlan bérbeadás, üzemeltetés</t>
    </r>
  </si>
  <si>
    <t>Szűcsi úti szolgálati lakás fűtés kialakítása</t>
  </si>
  <si>
    <r>
      <t>1 Önkormányzat cím adataiból a 12</t>
    </r>
    <r>
      <rPr>
        <b/>
        <sz val="10"/>
        <rFont val="Arial CE"/>
        <family val="0"/>
      </rPr>
      <t>. Város és községgazdálkodás</t>
    </r>
  </si>
  <si>
    <r>
      <t>1 Önkormányzat cím adataiból cím adataiból a 12</t>
    </r>
    <r>
      <rPr>
        <b/>
        <sz val="10"/>
        <rFont val="Arial CE"/>
        <family val="0"/>
      </rPr>
      <t>. Közfoglalkoztatás</t>
    </r>
  </si>
  <si>
    <t>2. Gyöngyöspata Város Önkormányzat</t>
  </si>
  <si>
    <r>
      <t xml:space="preserve">2. Gyöngyöspata Város Önkormányzat cím adataiból a </t>
    </r>
    <r>
      <rPr>
        <b/>
        <sz val="10"/>
        <rFont val="Arial CE"/>
        <family val="0"/>
      </rPr>
      <t>14. Közvilágítás</t>
    </r>
  </si>
  <si>
    <r>
      <t xml:space="preserve">2. Gyöngyöspata Város Önkormányzat cím adataiból </t>
    </r>
    <r>
      <rPr>
        <b/>
        <sz val="10"/>
        <rFont val="Arial CE"/>
        <family val="0"/>
      </rPr>
      <t>35. Önkorm. Ált. ig. tev.</t>
    </r>
  </si>
  <si>
    <r>
      <t xml:space="preserve">2 Gyöngyöspata Város Önkormányzat cím adataiból a </t>
    </r>
    <r>
      <rPr>
        <b/>
        <sz val="10"/>
        <rFont val="Arial CE"/>
        <family val="0"/>
      </rPr>
      <t xml:space="preserve">4. Út, autópálya építése </t>
    </r>
  </si>
  <si>
    <r>
      <t xml:space="preserve">2 Gyöngyöspata Város Önkormányzat cím adataiból a </t>
    </r>
    <r>
      <rPr>
        <b/>
        <sz val="10"/>
        <rFont val="Arial CE"/>
        <family val="0"/>
      </rPr>
      <t>30. FHT-ra jogosultak foglalkoztatása</t>
    </r>
  </si>
  <si>
    <r>
      <t xml:space="preserve">3. Gyöngyöspata Város Önkormányzat cím adataiból </t>
    </r>
    <r>
      <rPr>
        <b/>
        <sz val="10"/>
        <rFont val="Arial CE"/>
        <family val="2"/>
      </rPr>
      <t>38. Óvodai nevelés, ellátás</t>
    </r>
  </si>
  <si>
    <t xml:space="preserve">  Nem lakó ingatlan bérbeadás, üzemeltetés</t>
  </si>
  <si>
    <t>Beruházások: Hivatal épül.napelemes rendsz.kialak.</t>
  </si>
  <si>
    <t>Beruházások: Óvoda épül.napelmes rendsz.kialak.</t>
  </si>
  <si>
    <t>Óvoda épületén napelemes rendsz.kialak.</t>
  </si>
  <si>
    <t>Hivatal épületén napelemes rendsz.kialak.</t>
  </si>
  <si>
    <t>2. Városi Önkormányzat cím adatai</t>
  </si>
  <si>
    <r>
      <t xml:space="preserve">2. Városi Önkormányzat cím adatai  </t>
    </r>
    <r>
      <rPr>
        <b/>
        <sz val="10"/>
        <rFont val="Arial CE"/>
        <family val="0"/>
      </rPr>
      <t>4.</t>
    </r>
    <r>
      <rPr>
        <sz val="10"/>
        <rFont val="Arial CE"/>
        <family val="0"/>
      </rPr>
      <t>Út-autópálya építés</t>
    </r>
  </si>
  <si>
    <r>
      <t xml:space="preserve">2. Városi Önkormányzat cím adatai </t>
    </r>
    <r>
      <rPr>
        <b/>
        <sz val="10"/>
        <rFont val="Arial CE"/>
        <family val="0"/>
      </rPr>
      <t xml:space="preserve">14. </t>
    </r>
    <r>
      <rPr>
        <sz val="10"/>
        <rFont val="Arial CE"/>
        <family val="0"/>
      </rPr>
      <t>Közvilágítás</t>
    </r>
  </si>
  <si>
    <r>
      <t xml:space="preserve">2. Városi Önkormányzat cím adatai </t>
    </r>
    <r>
      <rPr>
        <b/>
        <sz val="10"/>
        <rFont val="Arial CE"/>
        <family val="0"/>
      </rPr>
      <t>15.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Város és Községgazdálkodás alcím</t>
    </r>
    <r>
      <rPr>
        <sz val="10"/>
        <rFont val="Arial CE"/>
        <family val="0"/>
      </rPr>
      <t xml:space="preserve"> adatai</t>
    </r>
  </si>
  <si>
    <r>
      <t xml:space="preserve">2 Városi Önkormányzat cím adataiból a </t>
    </r>
    <r>
      <rPr>
        <b/>
        <sz val="10"/>
        <rFont val="Arial CE"/>
        <family val="0"/>
      </rPr>
      <t>30. FHT-ra jogosultak foglalkoztatása</t>
    </r>
  </si>
  <si>
    <r>
      <t xml:space="preserve">2 Városi Önkormányzat cím adataiból 38.  </t>
    </r>
    <r>
      <rPr>
        <b/>
        <sz val="10"/>
        <rFont val="Arial CE"/>
        <family val="0"/>
      </rPr>
      <t>Óvodai nevelés, ellátás</t>
    </r>
  </si>
  <si>
    <r>
      <t xml:space="preserve">2 Városi Önkormányzat cím adataiból </t>
    </r>
    <r>
      <rPr>
        <b/>
        <sz val="10"/>
        <rFont val="Arial CE"/>
        <family val="0"/>
      </rPr>
      <t xml:space="preserve">35. Önkorm. Ált. ig. Tev. </t>
    </r>
  </si>
  <si>
    <t>Támogatásértékű működési kiadás társulásnak</t>
  </si>
  <si>
    <t>Működési célú támogatási kölcsön nyújtása</t>
  </si>
  <si>
    <r>
      <t xml:space="preserve">      </t>
    </r>
    <r>
      <rPr>
        <sz val="12"/>
        <rFont val="Times New Roman"/>
        <family val="1"/>
      </rPr>
      <t>Polgármester</t>
    </r>
  </si>
  <si>
    <t>Önkormányzati főtanácsadó</t>
  </si>
  <si>
    <t>Közterület felügyelő</t>
  </si>
  <si>
    <t>Ügykezelő</t>
  </si>
  <si>
    <t xml:space="preserve">Pedagógiai asszisztens </t>
  </si>
  <si>
    <t>Általános közfoglalkoztatás (mezőgazd.út 14 fő) 6 órás</t>
  </si>
  <si>
    <t>Start minta program ( 22 fő erdő, 28 fő állatteny.,kazán 3 fő, 11 fő mezőgazd-út) 8 órás</t>
  </si>
  <si>
    <t>Közalkalmazott (részmunkaidőben foglalkoztatott 4 órás)</t>
  </si>
  <si>
    <t>Házi gondozónő (részmunkaidőben foglalkoztatott 4 órás)</t>
  </si>
  <si>
    <t>2014. év</t>
  </si>
  <si>
    <t>Kölcsön nyújtása non-p. sz.részére</t>
  </si>
  <si>
    <t>Előir csop szám</t>
  </si>
  <si>
    <t>K = kötelező feladat</t>
  </si>
  <si>
    <t>K./Ö.</t>
  </si>
  <si>
    <t>Ö = önként vállalt feladat</t>
  </si>
  <si>
    <t>K</t>
  </si>
  <si>
    <t>Ö</t>
  </si>
  <si>
    <t>K/Ö.</t>
  </si>
  <si>
    <t>Személyi juttatások mezőőr</t>
  </si>
  <si>
    <t>Munkaadókat terhelő járulékok mezőőr</t>
  </si>
  <si>
    <t>Dologi kiadások mezőőr</t>
  </si>
  <si>
    <t>K = Kötelező feladatok</t>
  </si>
  <si>
    <t>Ö = Önként vállalt feladatok</t>
  </si>
  <si>
    <t>Kötelező feladatok összesen Polgármesteri Hivatal</t>
  </si>
  <si>
    <t>Önként vállalt feladatok összesen Polgármesteri H.</t>
  </si>
  <si>
    <t xml:space="preserve">Magánszemélyek komm.adója   7*12000     1*6000        2*4500        1*4000          2*3000      3*2000                 </t>
  </si>
  <si>
    <t>Önkormányzatok igazgatási tevékenysége</t>
  </si>
  <si>
    <t xml:space="preserve">Fénymásoló beszerzés </t>
  </si>
  <si>
    <t>Fénymásoló beszerzés</t>
  </si>
  <si>
    <t>Bokréta Egységes Óvoda-Bölcsőde</t>
  </si>
  <si>
    <t>Kötelező feladatok összesen Önkormányzat</t>
  </si>
  <si>
    <t>Önként vállalt feladatok összesen Önkormányzat</t>
  </si>
  <si>
    <t>Kötelező feladatok összesen Óvoda</t>
  </si>
  <si>
    <t>Önként vállalt feladatok összesen Óvoda</t>
  </si>
  <si>
    <t>2014. évi kormányzati funkció szerinti kimutatás</t>
  </si>
  <si>
    <t>Önkormányzat</t>
  </si>
  <si>
    <t>Korm.funkc.</t>
  </si>
  <si>
    <t>063020</t>
  </si>
  <si>
    <t>051030</t>
  </si>
  <si>
    <t>053020</t>
  </si>
  <si>
    <t>045120</t>
  </si>
  <si>
    <t>096010</t>
  </si>
  <si>
    <t>096020</t>
  </si>
  <si>
    <t>013350</t>
  </si>
  <si>
    <t>042180</t>
  </si>
  <si>
    <t>066010</t>
  </si>
  <si>
    <t>011130</t>
  </si>
  <si>
    <t>016080</t>
  </si>
  <si>
    <t>064010</t>
  </si>
  <si>
    <t>066020</t>
  </si>
  <si>
    <t>018010</t>
  </si>
  <si>
    <t>074031</t>
  </si>
  <si>
    <t>107060</t>
  </si>
  <si>
    <t>103010</t>
  </si>
  <si>
    <t>104051</t>
  </si>
  <si>
    <t>084031</t>
  </si>
  <si>
    <t>082044</t>
  </si>
  <si>
    <t>081030</t>
  </si>
  <si>
    <t>013320</t>
  </si>
  <si>
    <t>Bokréta Egységes Óvoda-Bölcsöde</t>
  </si>
  <si>
    <t>091110</t>
  </si>
  <si>
    <t>091120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</si>
</sst>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  <numFmt numFmtId="169" formatCode="0.0000"/>
    <numFmt numFmtId="170" formatCode="0.000"/>
    <numFmt numFmtId="171" formatCode="0.0"/>
    <numFmt numFmtId="172" formatCode="0.000000"/>
    <numFmt numFmtId="173" formatCode="0.00000"/>
  </numFmts>
  <fonts count="7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.5"/>
      <name val="Arial CE"/>
      <family val="2"/>
    </font>
    <font>
      <b/>
      <sz val="7.5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b/>
      <i/>
      <sz val="10"/>
      <name val="Arial CE"/>
      <family val="2"/>
    </font>
    <font>
      <sz val="12"/>
      <name val="Arial CE"/>
      <family val="2"/>
    </font>
    <font>
      <b/>
      <sz val="7"/>
      <name val="Times New Roman"/>
      <family val="1"/>
    </font>
    <font>
      <b/>
      <sz val="9"/>
      <name val="Arial CE"/>
      <family val="2"/>
    </font>
    <font>
      <sz val="10"/>
      <color indexed="10"/>
      <name val="Times New Roman"/>
      <family val="1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1"/>
      <name val="Arial CE"/>
      <family val="0"/>
    </font>
    <font>
      <i/>
      <sz val="14"/>
      <name val="Arial CE"/>
      <family val="0"/>
    </font>
    <font>
      <b/>
      <i/>
      <sz val="14"/>
      <name val="Arial CE"/>
      <family val="0"/>
    </font>
    <font>
      <sz val="10"/>
      <name val="Times New Roman CE"/>
      <family val="0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9.5"/>
      <name val="Times New Roman"/>
      <family val="1"/>
    </font>
    <font>
      <sz val="9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Arial"/>
      <family val="2"/>
    </font>
    <font>
      <b/>
      <sz val="14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2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2" fillId="0" borderId="0">
      <alignment/>
      <protection/>
    </xf>
    <xf numFmtId="0" fontId="58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11" fillId="35" borderId="27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3" fontId="4" fillId="35" borderId="29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3" fontId="4" fillId="0" borderId="3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/>
    </xf>
    <xf numFmtId="0" fontId="11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11" fillId="0" borderId="35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4" fillId="0" borderId="38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39" xfId="0" applyNumberFormat="1" applyFont="1" applyBorder="1" applyAlignment="1">
      <alignment horizontal="right"/>
    </xf>
    <xf numFmtId="0" fontId="4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/>
    </xf>
    <xf numFmtId="3" fontId="6" fillId="34" borderId="42" xfId="0" applyNumberFormat="1" applyFont="1" applyFill="1" applyBorder="1" applyAlignment="1">
      <alignment horizontal="right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11" fillId="35" borderId="41" xfId="0" applyFont="1" applyFill="1" applyBorder="1" applyAlignment="1">
      <alignment/>
    </xf>
    <xf numFmtId="0" fontId="4" fillId="35" borderId="43" xfId="0" applyFont="1" applyFill="1" applyBorder="1" applyAlignment="1">
      <alignment/>
    </xf>
    <xf numFmtId="3" fontId="4" fillId="35" borderId="42" xfId="0" applyNumberFormat="1" applyFont="1" applyFill="1" applyBorder="1" applyAlignment="1">
      <alignment horizontal="right"/>
    </xf>
    <xf numFmtId="0" fontId="11" fillId="0" borderId="44" xfId="0" applyFont="1" applyBorder="1" applyAlignment="1">
      <alignment/>
    </xf>
    <xf numFmtId="0" fontId="4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/>
    </xf>
    <xf numFmtId="0" fontId="1" fillId="34" borderId="47" xfId="0" applyFont="1" applyFill="1" applyBorder="1" applyAlignment="1">
      <alignment/>
    </xf>
    <xf numFmtId="3" fontId="6" fillId="34" borderId="48" xfId="0" applyNumberFormat="1" applyFont="1" applyFill="1" applyBorder="1" applyAlignment="1">
      <alignment horizontal="right"/>
    </xf>
    <xf numFmtId="0" fontId="2" fillId="0" borderId="49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2" fillId="0" borderId="4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6" fillId="35" borderId="34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vertical="center"/>
    </xf>
    <xf numFmtId="0" fontId="6" fillId="35" borderId="33" xfId="0" applyFont="1" applyFill="1" applyBorder="1" applyAlignment="1">
      <alignment vertical="center"/>
    </xf>
    <xf numFmtId="0" fontId="6" fillId="35" borderId="34" xfId="0" applyFont="1" applyFill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7" fontId="0" fillId="0" borderId="11" xfId="40" applyNumberFormat="1" applyFont="1" applyBorder="1" applyAlignment="1">
      <alignment/>
    </xf>
    <xf numFmtId="167" fontId="0" fillId="0" borderId="0" xfId="0" applyNumberFormat="1" applyAlignment="1">
      <alignment/>
    </xf>
    <xf numFmtId="0" fontId="14" fillId="0" borderId="11" xfId="0" applyFont="1" applyBorder="1" applyAlignment="1">
      <alignment/>
    </xf>
    <xf numFmtId="167" fontId="14" fillId="0" borderId="11" xfId="40" applyNumberFormat="1" applyFont="1" applyBorder="1" applyAlignment="1">
      <alignment/>
    </xf>
    <xf numFmtId="167" fontId="0" fillId="0" borderId="0" xfId="40" applyNumberFormat="1" applyFont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 horizontal="center"/>
    </xf>
    <xf numFmtId="167" fontId="0" fillId="0" borderId="11" xfId="40" applyNumberFormat="1" applyFont="1" applyBorder="1" applyAlignment="1">
      <alignment/>
    </xf>
    <xf numFmtId="0" fontId="0" fillId="0" borderId="51" xfId="0" applyBorder="1" applyAlignment="1">
      <alignment horizontal="center"/>
    </xf>
    <xf numFmtId="167" fontId="0" fillId="0" borderId="52" xfId="40" applyNumberFormat="1" applyFont="1" applyBorder="1" applyAlignment="1">
      <alignment/>
    </xf>
    <xf numFmtId="0" fontId="14" fillId="0" borderId="0" xfId="0" applyFont="1" applyBorder="1" applyAlignment="1">
      <alignment/>
    </xf>
    <xf numFmtId="167" fontId="14" fillId="0" borderId="0" xfId="40" applyNumberFormat="1" applyFont="1" applyBorder="1" applyAlignment="1">
      <alignment/>
    </xf>
    <xf numFmtId="0" fontId="14" fillId="0" borderId="5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11" xfId="0" applyFont="1" applyBorder="1" applyAlignment="1">
      <alignment/>
    </xf>
    <xf numFmtId="167" fontId="14" fillId="0" borderId="52" xfId="40" applyNumberFormat="1" applyFont="1" applyBorder="1" applyAlignment="1">
      <alignment/>
    </xf>
    <xf numFmtId="0" fontId="14" fillId="0" borderId="11" xfId="0" applyFont="1" applyFill="1" applyBorder="1" applyAlignment="1">
      <alignment/>
    </xf>
    <xf numFmtId="167" fontId="14" fillId="0" borderId="11" xfId="4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0" xfId="0" applyAlignment="1">
      <alignment horizontal="center"/>
    </xf>
    <xf numFmtId="0" fontId="14" fillId="0" borderId="51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0" fillId="0" borderId="51" xfId="0" applyFont="1" applyBorder="1" applyAlignment="1">
      <alignment/>
    </xf>
    <xf numFmtId="3" fontId="0" fillId="0" borderId="51" xfId="0" applyNumberFormat="1" applyFont="1" applyBorder="1" applyAlignment="1">
      <alignment/>
    </xf>
    <xf numFmtId="0" fontId="10" fillId="0" borderId="50" xfId="0" applyFont="1" applyBorder="1" applyAlignment="1">
      <alignment/>
    </xf>
    <xf numFmtId="3" fontId="0" fillId="0" borderId="50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4" fillId="0" borderId="16" xfId="0" applyFont="1" applyBorder="1" applyAlignment="1">
      <alignment horizontal="left"/>
    </xf>
    <xf numFmtId="0" fontId="2" fillId="0" borderId="38" xfId="0" applyFont="1" applyBorder="1" applyAlignment="1">
      <alignment/>
    </xf>
    <xf numFmtId="3" fontId="14" fillId="0" borderId="11" xfId="0" applyNumberFormat="1" applyFont="1" applyBorder="1" applyAlignment="1">
      <alignment/>
    </xf>
    <xf numFmtId="0" fontId="12" fillId="0" borderId="30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30" xfId="0" applyFont="1" applyBorder="1" applyAlignment="1">
      <alignment/>
    </xf>
    <xf numFmtId="0" fontId="5" fillId="0" borderId="55" xfId="0" applyFont="1" applyBorder="1" applyAlignment="1">
      <alignment horizontal="left" indent="2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left" indent="2"/>
    </xf>
    <xf numFmtId="0" fontId="5" fillId="0" borderId="56" xfId="0" applyFont="1" applyBorder="1" applyAlignment="1">
      <alignment horizontal="center"/>
    </xf>
    <xf numFmtId="0" fontId="3" fillId="34" borderId="38" xfId="0" applyFont="1" applyFill="1" applyBorder="1" applyAlignment="1">
      <alignment horizontal="left" indent="2"/>
    </xf>
    <xf numFmtId="0" fontId="3" fillId="34" borderId="38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left" indent="2"/>
    </xf>
    <xf numFmtId="0" fontId="3" fillId="33" borderId="56" xfId="0" applyFont="1" applyFill="1" applyBorder="1" applyAlignment="1">
      <alignment horizontal="left" indent="2"/>
    </xf>
    <xf numFmtId="0" fontId="5" fillId="33" borderId="56" xfId="0" applyFont="1" applyFill="1" applyBorder="1" applyAlignment="1">
      <alignment horizontal="left" indent="2"/>
    </xf>
    <xf numFmtId="0" fontId="3" fillId="34" borderId="39" xfId="0" applyFont="1" applyFill="1" applyBorder="1" applyAlignment="1">
      <alignment horizontal="left" indent="2"/>
    </xf>
    <xf numFmtId="0" fontId="3" fillId="34" borderId="39" xfId="0" applyFont="1" applyFill="1" applyBorder="1" applyAlignment="1">
      <alignment horizontal="center"/>
    </xf>
    <xf numFmtId="0" fontId="3" fillId="0" borderId="30" xfId="0" applyFont="1" applyBorder="1" applyAlignment="1">
      <alignment horizontal="left" indent="2"/>
    </xf>
    <xf numFmtId="0" fontId="3" fillId="0" borderId="38" xfId="0" applyFont="1" applyBorder="1" applyAlignment="1">
      <alignment horizontal="center"/>
    </xf>
    <xf numFmtId="0" fontId="3" fillId="34" borderId="35" xfId="0" applyFont="1" applyFill="1" applyBorder="1" applyAlignment="1">
      <alignment horizontal="left" indent="2"/>
    </xf>
    <xf numFmtId="0" fontId="3" fillId="34" borderId="3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indent="2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indent="2"/>
    </xf>
    <xf numFmtId="0" fontId="3" fillId="33" borderId="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left" indent="2"/>
    </xf>
    <xf numFmtId="0" fontId="5" fillId="33" borderId="35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 indent="2"/>
    </xf>
    <xf numFmtId="0" fontId="3" fillId="34" borderId="48" xfId="0" applyFont="1" applyFill="1" applyBorder="1" applyAlignment="1">
      <alignment/>
    </xf>
    <xf numFmtId="0" fontId="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20" fillId="0" borderId="11" xfId="0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14" fillId="0" borderId="57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60" xfId="0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Fill="1" applyBorder="1" applyAlignment="1">
      <alignment/>
    </xf>
    <xf numFmtId="1" fontId="0" fillId="0" borderId="0" xfId="0" applyNumberFormat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4" fillId="0" borderId="63" xfId="0" applyFont="1" applyBorder="1" applyAlignment="1">
      <alignment/>
    </xf>
    <xf numFmtId="1" fontId="14" fillId="0" borderId="64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4" fillId="0" borderId="65" xfId="0" applyFont="1" applyBorder="1" applyAlignment="1">
      <alignment/>
    </xf>
    <xf numFmtId="0" fontId="14" fillId="0" borderId="66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4" fillId="0" borderId="0" xfId="0" applyFont="1" applyAlignment="1">
      <alignment/>
    </xf>
    <xf numFmtId="1" fontId="14" fillId="0" borderId="22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7" fontId="0" fillId="0" borderId="0" xfId="40" applyNumberFormat="1" applyFont="1" applyBorder="1" applyAlignment="1">
      <alignment/>
    </xf>
    <xf numFmtId="167" fontId="14" fillId="0" borderId="0" xfId="4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167" fontId="25" fillId="0" borderId="11" xfId="40" applyNumberFormat="1" applyFont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3" fontId="12" fillId="0" borderId="0" xfId="0" applyNumberFormat="1" applyFont="1" applyAlignment="1">
      <alignment/>
    </xf>
    <xf numFmtId="0" fontId="12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0" fontId="12" fillId="0" borderId="11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3" fontId="6" fillId="0" borderId="52" xfId="0" applyNumberFormat="1" applyFont="1" applyBorder="1" applyAlignment="1">
      <alignment horizontal="right" vertical="center" wrapText="1"/>
    </xf>
    <xf numFmtId="3" fontId="12" fillId="0" borderId="52" xfId="0" applyNumberFormat="1" applyFont="1" applyBorder="1" applyAlignment="1">
      <alignment horizontal="right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1" fillId="34" borderId="58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34" borderId="11" xfId="0" applyFont="1" applyFill="1" applyBorder="1" applyAlignment="1">
      <alignment vertical="center" wrapText="1"/>
    </xf>
    <xf numFmtId="3" fontId="1" fillId="34" borderId="11" xfId="0" applyNumberFormat="1" applyFont="1" applyFill="1" applyBorder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1" fillId="34" borderId="61" xfId="0" applyFont="1" applyFill="1" applyBorder="1" applyAlignment="1">
      <alignment vertical="center" wrapText="1"/>
    </xf>
    <xf numFmtId="3" fontId="1" fillId="34" borderId="62" xfId="0" applyNumberFormat="1" applyFont="1" applyFill="1" applyBorder="1" applyAlignment="1">
      <alignment horizontal="right" vertical="center"/>
    </xf>
    <xf numFmtId="0" fontId="1" fillId="34" borderId="62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/>
    </xf>
    <xf numFmtId="167" fontId="0" fillId="0" borderId="11" xfId="40" applyNumberFormat="1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2" fillId="33" borderId="49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2" fillId="0" borderId="33" xfId="0" applyFont="1" applyBorder="1" applyAlignment="1">
      <alignment horizontal="left" vertical="center"/>
    </xf>
    <xf numFmtId="0" fontId="12" fillId="0" borderId="35" xfId="0" applyFont="1" applyBorder="1" applyAlignment="1">
      <alignment vertical="center"/>
    </xf>
    <xf numFmtId="0" fontId="11" fillId="0" borderId="44" xfId="0" applyFont="1" applyBorder="1" applyAlignment="1">
      <alignment horizontal="left"/>
    </xf>
    <xf numFmtId="167" fontId="14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" fontId="26" fillId="36" borderId="0" xfId="0" applyNumberFormat="1" applyFont="1" applyFill="1" applyAlignment="1">
      <alignment/>
    </xf>
    <xf numFmtId="167" fontId="15" fillId="0" borderId="0" xfId="40" applyNumberFormat="1" applyFont="1" applyBorder="1" applyAlignment="1">
      <alignment/>
    </xf>
    <xf numFmtId="167" fontId="0" fillId="0" borderId="51" xfId="40" applyNumberFormat="1" applyFont="1" applyFill="1" applyBorder="1" applyAlignment="1">
      <alignment horizontal="center"/>
    </xf>
    <xf numFmtId="167" fontId="0" fillId="0" borderId="21" xfId="40" applyNumberFormat="1" applyFont="1" applyFill="1" applyBorder="1" applyAlignment="1">
      <alignment horizontal="center"/>
    </xf>
    <xf numFmtId="167" fontId="0" fillId="0" borderId="21" xfId="40" applyNumberFormat="1" applyFont="1" applyBorder="1" applyAlignment="1">
      <alignment horizontal="center"/>
    </xf>
    <xf numFmtId="167" fontId="0" fillId="0" borderId="50" xfId="40" applyNumberFormat="1" applyFont="1" applyBorder="1" applyAlignment="1">
      <alignment horizontal="center"/>
    </xf>
    <xf numFmtId="167" fontId="0" fillId="0" borderId="11" xfId="40" applyNumberFormat="1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2" xfId="0" applyFill="1" applyBorder="1" applyAlignment="1">
      <alignment/>
    </xf>
    <xf numFmtId="0" fontId="11" fillId="0" borderId="67" xfId="0" applyFont="1" applyBorder="1" applyAlignment="1">
      <alignment/>
    </xf>
    <xf numFmtId="0" fontId="4" fillId="0" borderId="68" xfId="0" applyFont="1" applyBorder="1" applyAlignment="1">
      <alignment/>
    </xf>
    <xf numFmtId="3" fontId="11" fillId="0" borderId="55" xfId="0" applyNumberFormat="1" applyFont="1" applyBorder="1" applyAlignment="1">
      <alignment horizontal="right"/>
    </xf>
    <xf numFmtId="0" fontId="11" fillId="0" borderId="67" xfId="0" applyFont="1" applyBorder="1" applyAlignment="1">
      <alignment horizontal="left"/>
    </xf>
    <xf numFmtId="0" fontId="11" fillId="0" borderId="68" xfId="0" applyFont="1" applyBorder="1" applyAlignment="1">
      <alignment/>
    </xf>
    <xf numFmtId="0" fontId="17" fillId="0" borderId="69" xfId="0" applyFont="1" applyBorder="1" applyAlignment="1">
      <alignment horizontal="center"/>
    </xf>
    <xf numFmtId="14" fontId="17" fillId="0" borderId="11" xfId="0" applyNumberFormat="1" applyFont="1" applyBorder="1" applyAlignment="1">
      <alignment/>
    </xf>
    <xf numFmtId="0" fontId="14" fillId="0" borderId="69" xfId="0" applyFont="1" applyBorder="1" applyAlignment="1">
      <alignment/>
    </xf>
    <xf numFmtId="0" fontId="10" fillId="0" borderId="69" xfId="0" applyFont="1" applyBorder="1" applyAlignment="1">
      <alignment/>
    </xf>
    <xf numFmtId="0" fontId="14" fillId="0" borderId="50" xfId="0" applyFont="1" applyBorder="1" applyAlignment="1">
      <alignment/>
    </xf>
    <xf numFmtId="167" fontId="25" fillId="0" borderId="11" xfId="40" applyNumberFormat="1" applyFont="1" applyBorder="1" applyAlignment="1">
      <alignment/>
    </xf>
    <xf numFmtId="0" fontId="21" fillId="0" borderId="11" xfId="0" applyFont="1" applyBorder="1" applyAlignment="1">
      <alignment/>
    </xf>
    <xf numFmtId="3" fontId="30" fillId="0" borderId="11" xfId="0" applyNumberFormat="1" applyFont="1" applyBorder="1" applyAlignment="1">
      <alignment/>
    </xf>
    <xf numFmtId="0" fontId="31" fillId="0" borderId="11" xfId="0" applyFont="1" applyBorder="1" applyAlignment="1">
      <alignment/>
    </xf>
    <xf numFmtId="0" fontId="33" fillId="0" borderId="0" xfId="56" applyFont="1" applyFill="1" applyBorder="1" applyAlignment="1">
      <alignment vertical="center" wrapText="1"/>
      <protection/>
    </xf>
    <xf numFmtId="0" fontId="75" fillId="0" borderId="11" xfId="0" applyFont="1" applyBorder="1" applyAlignment="1">
      <alignment/>
    </xf>
    <xf numFmtId="167" fontId="75" fillId="0" borderId="11" xfId="40" applyNumberFormat="1" applyFont="1" applyBorder="1" applyAlignment="1">
      <alignment/>
    </xf>
    <xf numFmtId="167" fontId="15" fillId="0" borderId="0" xfId="4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1" fontId="2" fillId="0" borderId="30" xfId="0" applyNumberFormat="1" applyFont="1" applyBorder="1" applyAlignment="1">
      <alignment/>
    </xf>
    <xf numFmtId="0" fontId="2" fillId="0" borderId="3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1" fillId="0" borderId="35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70" xfId="0" applyFont="1" applyFill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" fontId="1" fillId="0" borderId="35" xfId="0" applyNumberFormat="1" applyFont="1" applyBorder="1" applyAlignment="1">
      <alignment/>
    </xf>
    <xf numFmtId="0" fontId="34" fillId="0" borderId="3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1" fillId="0" borderId="35" xfId="0" applyNumberFormat="1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1" fontId="1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1" fontId="1" fillId="0" borderId="0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30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3" fontId="1" fillId="0" borderId="35" xfId="0" applyNumberFormat="1" applyFont="1" applyFill="1" applyBorder="1" applyAlignment="1">
      <alignment horizontal="right" vertical="top" wrapText="1"/>
    </xf>
    <xf numFmtId="1" fontId="1" fillId="0" borderId="30" xfId="0" applyNumberFormat="1" applyFont="1" applyBorder="1" applyAlignment="1">
      <alignment/>
    </xf>
    <xf numFmtId="0" fontId="2" fillId="0" borderId="32" xfId="0" applyFont="1" applyFill="1" applyBorder="1" applyAlignment="1">
      <alignment horizontal="center" vertical="top" wrapText="1"/>
    </xf>
    <xf numFmtId="1" fontId="1" fillId="0" borderId="35" xfId="0" applyNumberFormat="1" applyFont="1" applyFill="1" applyBorder="1" applyAlignment="1">
      <alignment/>
    </xf>
    <xf numFmtId="0" fontId="1" fillId="0" borderId="35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3" fontId="1" fillId="34" borderId="48" xfId="0" applyNumberFormat="1" applyFont="1" applyFill="1" applyBorder="1" applyAlignment="1">
      <alignment horizontal="right"/>
    </xf>
    <xf numFmtId="0" fontId="1" fillId="34" borderId="36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 wrapText="1"/>
    </xf>
    <xf numFmtId="3" fontId="1" fillId="34" borderId="39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" fontId="1" fillId="34" borderId="71" xfId="0" applyNumberFormat="1" applyFont="1" applyFill="1" applyBorder="1" applyAlignment="1">
      <alignment/>
    </xf>
    <xf numFmtId="0" fontId="2" fillId="0" borderId="63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6" fillId="35" borderId="44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" fontId="26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7" fontId="15" fillId="0" borderId="0" xfId="40" applyNumberFormat="1" applyFont="1" applyAlignment="1">
      <alignment/>
    </xf>
    <xf numFmtId="0" fontId="5" fillId="33" borderId="73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6" fillId="0" borderId="3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3" fillId="0" borderId="39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2" fillId="33" borderId="35" xfId="0" applyFont="1" applyFill="1" applyBorder="1" applyAlignment="1">
      <alignment horizontal="left" indent="2"/>
    </xf>
    <xf numFmtId="0" fontId="3" fillId="33" borderId="34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left" indent="2"/>
    </xf>
    <xf numFmtId="0" fontId="3" fillId="33" borderId="35" xfId="0" applyFont="1" applyFill="1" applyBorder="1" applyAlignment="1">
      <alignment/>
    </xf>
    <xf numFmtId="0" fontId="2" fillId="0" borderId="39" xfId="0" applyFont="1" applyBorder="1" applyAlignment="1">
      <alignment vertical="top" wrapText="1"/>
    </xf>
    <xf numFmtId="0" fontId="1" fillId="0" borderId="30" xfId="0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6" fillId="34" borderId="74" xfId="0" applyFont="1" applyFill="1" applyBorder="1" applyAlignment="1">
      <alignment/>
    </xf>
    <xf numFmtId="0" fontId="35" fillId="34" borderId="41" xfId="0" applyFont="1" applyFill="1" applyBorder="1" applyAlignment="1">
      <alignment/>
    </xf>
    <xf numFmtId="167" fontId="36" fillId="0" borderId="54" xfId="40" applyNumberFormat="1" applyFont="1" applyBorder="1" applyAlignment="1">
      <alignment horizontal="center"/>
    </xf>
    <xf numFmtId="167" fontId="36" fillId="0" borderId="37" xfId="40" applyNumberFormat="1" applyFont="1" applyBorder="1" applyAlignment="1">
      <alignment horizontal="center"/>
    </xf>
    <xf numFmtId="167" fontId="36" fillId="0" borderId="53" xfId="40" applyNumberFormat="1" applyFont="1" applyBorder="1" applyAlignment="1">
      <alignment horizontal="center"/>
    </xf>
    <xf numFmtId="167" fontId="14" fillId="0" borderId="0" xfId="40" applyNumberFormat="1" applyFont="1" applyAlignment="1">
      <alignment/>
    </xf>
    <xf numFmtId="0" fontId="4" fillId="0" borderId="36" xfId="0" applyFont="1" applyBorder="1" applyAlignment="1">
      <alignment/>
    </xf>
    <xf numFmtId="0" fontId="3" fillId="0" borderId="55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left" indent="2"/>
    </xf>
    <xf numFmtId="0" fontId="5" fillId="0" borderId="30" xfId="0" applyFont="1" applyBorder="1" applyAlignment="1">
      <alignment horizontal="center"/>
    </xf>
    <xf numFmtId="0" fontId="2" fillId="33" borderId="35" xfId="0" applyFont="1" applyFill="1" applyBorder="1" applyAlignment="1">
      <alignment horizontal="left" wrapText="1" indent="2"/>
    </xf>
    <xf numFmtId="167" fontId="14" fillId="0" borderId="11" xfId="40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0" fontId="5" fillId="0" borderId="35" xfId="0" applyFont="1" applyBorder="1" applyAlignment="1">
      <alignment horizontal="left" indent="2"/>
    </xf>
    <xf numFmtId="0" fontId="5" fillId="0" borderId="35" xfId="0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14" fillId="0" borderId="60" xfId="0" applyFont="1" applyBorder="1" applyAlignment="1">
      <alignment/>
    </xf>
    <xf numFmtId="0" fontId="0" fillId="0" borderId="6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1" fillId="34" borderId="36" xfId="0" applyFont="1" applyFill="1" applyBorder="1" applyAlignment="1">
      <alignment horizontal="center" vertical="center"/>
    </xf>
    <xf numFmtId="0" fontId="76" fillId="0" borderId="20" xfId="0" applyFont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3" fontId="6" fillId="0" borderId="75" xfId="0" applyNumberFormat="1" applyFont="1" applyFill="1" applyBorder="1" applyAlignment="1">
      <alignment horizontal="right"/>
    </xf>
    <xf numFmtId="0" fontId="11" fillId="0" borderId="76" xfId="0" applyFont="1" applyFill="1" applyBorder="1" applyAlignment="1">
      <alignment/>
    </xf>
    <xf numFmtId="3" fontId="11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4" fillId="34" borderId="4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34" borderId="77" xfId="0" applyFont="1" applyFill="1" applyBorder="1" applyAlignment="1">
      <alignment horizontal="center"/>
    </xf>
    <xf numFmtId="0" fontId="4" fillId="34" borderId="7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35" borderId="77" xfId="0" applyFont="1" applyFill="1" applyBorder="1" applyAlignment="1">
      <alignment horizontal="center"/>
    </xf>
    <xf numFmtId="0" fontId="4" fillId="35" borderId="78" xfId="0" applyFont="1" applyFill="1" applyBorder="1" applyAlignment="1">
      <alignment horizontal="center"/>
    </xf>
    <xf numFmtId="0" fontId="2" fillId="0" borderId="30" xfId="0" applyFont="1" applyBorder="1" applyAlignment="1">
      <alignment vertical="center" wrapText="1"/>
    </xf>
    <xf numFmtId="0" fontId="3" fillId="0" borderId="7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77" fillId="0" borderId="11" xfId="57" applyNumberFormat="1" applyFont="1" applyBorder="1" applyAlignment="1">
      <alignment horizontal="right"/>
      <protection/>
    </xf>
    <xf numFmtId="49" fontId="78" fillId="0" borderId="11" xfId="57" applyNumberFormat="1" applyFont="1" applyBorder="1" applyAlignment="1">
      <alignment horizontal="right" wrapText="1"/>
      <protection/>
    </xf>
    <xf numFmtId="49" fontId="78" fillId="0" borderId="11" xfId="57" applyNumberFormat="1" applyFont="1" applyBorder="1" applyAlignment="1">
      <alignment horizontal="right"/>
      <protection/>
    </xf>
    <xf numFmtId="49" fontId="20" fillId="0" borderId="11" xfId="0" applyNumberFormat="1" applyFont="1" applyBorder="1" applyAlignment="1">
      <alignment/>
    </xf>
    <xf numFmtId="0" fontId="77" fillId="0" borderId="11" xfId="57" applyFont="1" applyBorder="1">
      <alignment/>
      <protection/>
    </xf>
    <xf numFmtId="49" fontId="20" fillId="0" borderId="11" xfId="0" applyNumberFormat="1" applyFont="1" applyBorder="1" applyAlignment="1">
      <alignment horizontal="right"/>
    </xf>
    <xf numFmtId="3" fontId="0" fillId="37" borderId="11" xfId="0" applyNumberFormat="1" applyFont="1" applyFill="1" applyBorder="1" applyAlignment="1">
      <alignment/>
    </xf>
    <xf numFmtId="0" fontId="12" fillId="0" borderId="4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4" borderId="44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top" wrapText="1"/>
    </xf>
    <xf numFmtId="0" fontId="12" fillId="0" borderId="80" xfId="0" applyFont="1" applyBorder="1" applyAlignment="1">
      <alignment horizontal="center" vertical="center" wrapText="1"/>
    </xf>
    <xf numFmtId="3" fontId="6" fillId="34" borderId="52" xfId="0" applyNumberFormat="1" applyFont="1" applyFill="1" applyBorder="1" applyAlignment="1">
      <alignment horizontal="right" vertical="center"/>
    </xf>
    <xf numFmtId="0" fontId="13" fillId="0" borderId="81" xfId="0" applyFont="1" applyBorder="1" applyAlignment="1">
      <alignment horizontal="right" vertical="center"/>
    </xf>
    <xf numFmtId="0" fontId="6" fillId="34" borderId="11" xfId="0" applyFont="1" applyFill="1" applyBorder="1" applyAlignment="1">
      <alignment horizontal="left" vertical="center"/>
    </xf>
    <xf numFmtId="0" fontId="25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13" fillId="0" borderId="62" xfId="0" applyFont="1" applyBorder="1" applyAlignment="1">
      <alignment horizontal="right" vertical="center"/>
    </xf>
    <xf numFmtId="0" fontId="11" fillId="34" borderId="57" xfId="0" applyFont="1" applyFill="1" applyBorder="1" applyAlignment="1">
      <alignment horizontal="center" vertical="top" wrapText="1"/>
    </xf>
    <xf numFmtId="0" fontId="11" fillId="34" borderId="5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/>
    </xf>
    <xf numFmtId="0" fontId="25" fillId="0" borderId="61" xfId="0" applyFont="1" applyBorder="1" applyAlignment="1">
      <alignment horizontal="left" vertical="center"/>
    </xf>
    <xf numFmtId="0" fontId="3" fillId="34" borderId="57" xfId="0" applyFont="1" applyFill="1" applyBorder="1" applyAlignment="1">
      <alignment horizontal="center" vertical="top" wrapText="1"/>
    </xf>
    <xf numFmtId="0" fontId="3" fillId="34" borderId="5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1" fillId="0" borderId="65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1" fillId="0" borderId="83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44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5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36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34" borderId="8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3" fontId="6" fillId="34" borderId="79" xfId="0" applyNumberFormat="1" applyFont="1" applyFill="1" applyBorder="1" applyAlignment="1">
      <alignment horizontal="right" vertical="center" wrapText="1"/>
    </xf>
    <xf numFmtId="3" fontId="6" fillId="34" borderId="39" xfId="0" applyNumberFormat="1" applyFont="1" applyFill="1" applyBorder="1" applyAlignment="1">
      <alignment horizontal="right" vertical="center" wrapText="1"/>
    </xf>
    <xf numFmtId="0" fontId="3" fillId="34" borderId="86" xfId="0" applyFont="1" applyFill="1" applyBorder="1" applyAlignment="1">
      <alignment horizontal="center" vertical="center" wrapText="1"/>
    </xf>
    <xf numFmtId="0" fontId="3" fillId="34" borderId="8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51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167" fontId="25" fillId="0" borderId="11" xfId="4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38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23" fillId="0" borderId="88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5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167" fontId="16" fillId="0" borderId="89" xfId="40" applyNumberFormat="1" applyFont="1" applyBorder="1" applyAlignment="1">
      <alignment horizontal="center" vertical="center"/>
    </xf>
    <xf numFmtId="167" fontId="16" fillId="0" borderId="60" xfId="4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/>
    </xf>
    <xf numFmtId="0" fontId="23" fillId="34" borderId="62" xfId="0" applyFont="1" applyFill="1" applyBorder="1" applyAlignment="1">
      <alignment horizontal="center"/>
    </xf>
    <xf numFmtId="0" fontId="23" fillId="0" borderId="62" xfId="0" applyFont="1" applyBorder="1" applyAlignment="1">
      <alignment horizontal="center" vertical="center"/>
    </xf>
    <xf numFmtId="167" fontId="16" fillId="0" borderId="90" xfId="4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0" borderId="0" xfId="56" applyFont="1" applyFill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ó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view="pageBreakPreview" zoomScale="130" zoomScaleSheetLayoutView="130" zoomScalePageLayoutView="0" workbookViewId="0" topLeftCell="A22">
      <selection activeCell="K35" sqref="K35"/>
    </sheetView>
  </sheetViews>
  <sheetFormatPr defaultColWidth="9.00390625" defaultRowHeight="12.75"/>
  <cols>
    <col min="1" max="1" width="10.75390625" style="1" customWidth="1"/>
    <col min="2" max="2" width="4.125" style="1" customWidth="1"/>
    <col min="3" max="5" width="9.125" style="1" customWidth="1"/>
    <col min="6" max="6" width="11.75390625" style="1" customWidth="1"/>
    <col min="7" max="7" width="3.625" style="1" customWidth="1"/>
    <col min="8" max="10" width="9.125" style="1" customWidth="1"/>
    <col min="11" max="11" width="5.75390625" style="1" customWidth="1"/>
    <col min="12" max="16384" width="9.125" style="1" customWidth="1"/>
  </cols>
  <sheetData>
    <row r="1" spans="1:11" ht="15" customHeight="1">
      <c r="A1" s="537" t="s">
        <v>195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ht="9" customHeight="1"/>
    <row r="3" spans="1:11" ht="12.75">
      <c r="A3" s="538" t="s">
        <v>537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</row>
    <row r="4" ht="7.5" customHeight="1" thickBot="1">
      <c r="J4" s="98"/>
    </row>
    <row r="5" spans="1:11" ht="12.75" customHeight="1" thickBot="1">
      <c r="A5" s="539" t="s">
        <v>196</v>
      </c>
      <c r="B5" s="540"/>
      <c r="C5" s="540"/>
      <c r="D5" s="540"/>
      <c r="E5" s="540"/>
      <c r="F5" s="540"/>
      <c r="G5" s="539" t="s">
        <v>197</v>
      </c>
      <c r="H5" s="540"/>
      <c r="I5" s="540"/>
      <c r="J5" s="540"/>
      <c r="K5" s="541"/>
    </row>
    <row r="6" spans="1:11" ht="12.75" customHeight="1" thickBot="1">
      <c r="A6" s="99"/>
      <c r="B6" s="316"/>
      <c r="C6" s="315" t="s">
        <v>198</v>
      </c>
      <c r="D6" s="123"/>
      <c r="E6" s="123"/>
      <c r="F6" s="123"/>
      <c r="G6" s="532" t="s">
        <v>199</v>
      </c>
      <c r="H6" s="533"/>
      <c r="I6" s="533"/>
      <c r="J6" s="533"/>
      <c r="K6" s="534"/>
    </row>
    <row r="7" spans="1:11" ht="12.75" customHeight="1">
      <c r="A7" s="535" t="s">
        <v>200</v>
      </c>
      <c r="B7" s="101" t="s">
        <v>51</v>
      </c>
      <c r="C7" s="542" t="s">
        <v>50</v>
      </c>
      <c r="D7" s="542"/>
      <c r="E7" s="542"/>
      <c r="F7" s="105"/>
      <c r="G7" s="101" t="s">
        <v>51</v>
      </c>
      <c r="H7" s="542" t="s">
        <v>50</v>
      </c>
      <c r="I7" s="542"/>
      <c r="J7" s="542"/>
      <c r="K7" s="105"/>
    </row>
    <row r="8" spans="1:11" ht="12.75" customHeight="1">
      <c r="A8" s="536"/>
      <c r="B8" s="106" t="s">
        <v>54</v>
      </c>
      <c r="C8" s="100" t="s">
        <v>393</v>
      </c>
      <c r="D8" s="100"/>
      <c r="E8" s="100"/>
      <c r="F8" s="109"/>
      <c r="G8" s="106" t="s">
        <v>54</v>
      </c>
      <c r="H8" s="100" t="s">
        <v>393</v>
      </c>
      <c r="I8" s="100"/>
      <c r="J8" s="100"/>
      <c r="K8" s="109"/>
    </row>
    <row r="9" spans="1:11" ht="12.75" customHeight="1" thickBot="1">
      <c r="A9" s="536"/>
      <c r="B9" s="106"/>
      <c r="C9" s="100"/>
      <c r="D9" s="100"/>
      <c r="E9" s="100"/>
      <c r="F9" s="109"/>
      <c r="G9" s="106" t="s">
        <v>57</v>
      </c>
      <c r="H9" s="100" t="s">
        <v>483</v>
      </c>
      <c r="I9" s="100"/>
      <c r="J9" s="100"/>
      <c r="K9" s="109"/>
    </row>
    <row r="10" spans="1:11" ht="12.75" customHeight="1" thickBot="1">
      <c r="A10" s="416"/>
      <c r="B10" s="121" t="s">
        <v>51</v>
      </c>
      <c r="C10" s="112" t="s">
        <v>50</v>
      </c>
      <c r="D10" s="113"/>
      <c r="E10" s="113"/>
      <c r="F10" s="114"/>
      <c r="G10" s="111" t="s">
        <v>51</v>
      </c>
      <c r="H10" s="112" t="s">
        <v>50</v>
      </c>
      <c r="I10" s="113"/>
      <c r="J10" s="113"/>
      <c r="K10" s="114"/>
    </row>
    <row r="11" spans="1:11" ht="12.75" customHeight="1">
      <c r="A11" s="115"/>
      <c r="B11" s="106" t="s">
        <v>54</v>
      </c>
      <c r="C11" s="108" t="s">
        <v>190</v>
      </c>
      <c r="D11" s="100"/>
      <c r="E11" s="100"/>
      <c r="F11" s="100"/>
      <c r="G11" s="106" t="s">
        <v>54</v>
      </c>
      <c r="H11" s="100" t="s">
        <v>201</v>
      </c>
      <c r="I11" s="100"/>
      <c r="J11" s="100"/>
      <c r="K11" s="109"/>
    </row>
    <row r="12" spans="1:11" ht="12.75" customHeight="1">
      <c r="A12" s="115"/>
      <c r="B12" s="106" t="s">
        <v>57</v>
      </c>
      <c r="C12" s="108" t="s">
        <v>191</v>
      </c>
      <c r="D12" s="16"/>
      <c r="E12" s="16"/>
      <c r="F12" s="16"/>
      <c r="G12" s="106" t="s">
        <v>57</v>
      </c>
      <c r="H12" s="100" t="s">
        <v>202</v>
      </c>
      <c r="I12" s="16"/>
      <c r="J12" s="16"/>
      <c r="K12" s="79"/>
    </row>
    <row r="13" spans="1:12" ht="12.75" customHeight="1">
      <c r="A13" s="115"/>
      <c r="B13" s="106" t="s">
        <v>67</v>
      </c>
      <c r="C13" s="108" t="s">
        <v>99</v>
      </c>
      <c r="D13" s="16"/>
      <c r="E13" s="16"/>
      <c r="F13" s="16"/>
      <c r="G13" s="106" t="s">
        <v>67</v>
      </c>
      <c r="H13" s="100" t="s">
        <v>146</v>
      </c>
      <c r="I13" s="16"/>
      <c r="J13" s="16"/>
      <c r="K13" s="79"/>
      <c r="L13" s="3"/>
    </row>
    <row r="14" spans="1:12" ht="12.75" customHeight="1">
      <c r="A14" s="115"/>
      <c r="B14" s="106" t="s">
        <v>68</v>
      </c>
      <c r="C14" s="16" t="s">
        <v>396</v>
      </c>
      <c r="D14" s="16"/>
      <c r="E14" s="16"/>
      <c r="F14" s="16"/>
      <c r="G14" s="106" t="s">
        <v>68</v>
      </c>
      <c r="H14" s="16" t="s">
        <v>190</v>
      </c>
      <c r="I14" s="16"/>
      <c r="J14" s="16"/>
      <c r="K14" s="79"/>
      <c r="L14" s="3"/>
    </row>
    <row r="15" spans="1:12" ht="12.75" customHeight="1">
      <c r="A15" s="115"/>
      <c r="B15" s="106" t="s">
        <v>70</v>
      </c>
      <c r="C15" s="108" t="s">
        <v>397</v>
      </c>
      <c r="D15" s="100"/>
      <c r="E15" s="100"/>
      <c r="F15" s="100"/>
      <c r="G15" s="106" t="s">
        <v>70</v>
      </c>
      <c r="H15" s="100" t="s">
        <v>191</v>
      </c>
      <c r="I15" s="100"/>
      <c r="J15" s="100"/>
      <c r="K15" s="109"/>
      <c r="L15" s="3"/>
    </row>
    <row r="16" spans="1:12" ht="12.75" customHeight="1">
      <c r="A16" s="115"/>
      <c r="B16" s="106" t="s">
        <v>75</v>
      </c>
      <c r="C16" s="16" t="s">
        <v>69</v>
      </c>
      <c r="D16" s="16"/>
      <c r="E16" s="16"/>
      <c r="F16" s="16"/>
      <c r="G16" s="106" t="s">
        <v>75</v>
      </c>
      <c r="H16" s="16" t="s">
        <v>99</v>
      </c>
      <c r="I16" s="16"/>
      <c r="J16" s="16"/>
      <c r="K16" s="79"/>
      <c r="L16" s="3"/>
    </row>
    <row r="17" spans="1:12" ht="12.75" customHeight="1">
      <c r="A17" s="115"/>
      <c r="B17" s="106" t="s">
        <v>77</v>
      </c>
      <c r="C17" s="100" t="s">
        <v>206</v>
      </c>
      <c r="D17" s="16"/>
      <c r="E17" s="16"/>
      <c r="F17" s="16"/>
      <c r="G17" s="106" t="s">
        <v>77</v>
      </c>
      <c r="H17" s="100" t="s">
        <v>204</v>
      </c>
      <c r="I17" s="16"/>
      <c r="J17" s="16"/>
      <c r="K17" s="79"/>
      <c r="L17" s="3"/>
    </row>
    <row r="18" spans="1:12" ht="12.75" customHeight="1">
      <c r="A18" s="115"/>
      <c r="B18" s="106" t="s">
        <v>79</v>
      </c>
      <c r="C18" s="108" t="s">
        <v>203</v>
      </c>
      <c r="D18" s="100"/>
      <c r="E18" s="100"/>
      <c r="F18" s="100"/>
      <c r="G18" s="106" t="s">
        <v>79</v>
      </c>
      <c r="H18" s="100" t="s">
        <v>205</v>
      </c>
      <c r="I18" s="100"/>
      <c r="J18" s="100"/>
      <c r="K18" s="109"/>
      <c r="L18" s="3"/>
    </row>
    <row r="19" spans="1:12" ht="12.75" customHeight="1">
      <c r="A19" s="115"/>
      <c r="B19" s="106" t="s">
        <v>81</v>
      </c>
      <c r="C19" s="108" t="s">
        <v>398</v>
      </c>
      <c r="D19" s="100"/>
      <c r="E19" s="100"/>
      <c r="F19" s="100"/>
      <c r="G19" s="106" t="s">
        <v>81</v>
      </c>
      <c r="H19" s="100" t="s">
        <v>149</v>
      </c>
      <c r="I19" s="100"/>
      <c r="J19" s="100"/>
      <c r="K19" s="109"/>
      <c r="L19" s="3"/>
    </row>
    <row r="20" spans="1:12" ht="12.75" customHeight="1">
      <c r="A20" s="115"/>
      <c r="B20" s="106" t="s">
        <v>83</v>
      </c>
      <c r="C20" s="108" t="s">
        <v>399</v>
      </c>
      <c r="D20" s="100"/>
      <c r="E20" s="100"/>
      <c r="F20" s="100"/>
      <c r="G20" s="106" t="s">
        <v>83</v>
      </c>
      <c r="H20" s="100" t="s">
        <v>69</v>
      </c>
      <c r="I20" s="100"/>
      <c r="J20" s="100"/>
      <c r="K20" s="109"/>
      <c r="L20" s="3"/>
    </row>
    <row r="21" spans="1:12" ht="12.75" customHeight="1">
      <c r="A21" s="115"/>
      <c r="B21" s="106" t="s">
        <v>86</v>
      </c>
      <c r="C21" s="108" t="s">
        <v>89</v>
      </c>
      <c r="D21" s="100"/>
      <c r="E21" s="100"/>
      <c r="F21" s="100"/>
      <c r="G21" s="106" t="s">
        <v>86</v>
      </c>
      <c r="H21" s="100" t="s">
        <v>435</v>
      </c>
      <c r="I21" s="100"/>
      <c r="J21" s="100"/>
      <c r="K21" s="109"/>
      <c r="L21" s="3"/>
    </row>
    <row r="22" spans="1:12" ht="12.75" customHeight="1">
      <c r="A22" s="115"/>
      <c r="B22" s="106" t="s">
        <v>90</v>
      </c>
      <c r="C22" s="100" t="s">
        <v>400</v>
      </c>
      <c r="D22" s="100"/>
      <c r="E22" s="100"/>
      <c r="F22" s="100"/>
      <c r="G22" s="106" t="s">
        <v>90</v>
      </c>
      <c r="H22" s="100" t="s">
        <v>207</v>
      </c>
      <c r="I22" s="100"/>
      <c r="J22" s="100"/>
      <c r="K22" s="109"/>
      <c r="L22" s="3"/>
    </row>
    <row r="23" spans="1:15" ht="12.75" customHeight="1">
      <c r="A23" s="115"/>
      <c r="B23" s="106" t="s">
        <v>91</v>
      </c>
      <c r="C23" s="100" t="s">
        <v>85</v>
      </c>
      <c r="D23" s="100"/>
      <c r="E23" s="100"/>
      <c r="F23" s="100"/>
      <c r="G23" s="106" t="s">
        <v>91</v>
      </c>
      <c r="H23" s="16" t="s">
        <v>151</v>
      </c>
      <c r="I23" s="100"/>
      <c r="J23" s="100"/>
      <c r="K23" s="79"/>
      <c r="L23" s="3"/>
      <c r="M23" s="545"/>
      <c r="N23" s="545"/>
      <c r="O23" s="545"/>
    </row>
    <row r="24" spans="1:15" ht="12.75" customHeight="1">
      <c r="A24" s="115"/>
      <c r="B24" s="106" t="s">
        <v>94</v>
      </c>
      <c r="C24" s="100" t="s">
        <v>158</v>
      </c>
      <c r="D24" s="100"/>
      <c r="E24" s="100"/>
      <c r="F24" s="100"/>
      <c r="G24" s="106" t="s">
        <v>94</v>
      </c>
      <c r="H24" s="100" t="s">
        <v>208</v>
      </c>
      <c r="I24" s="16"/>
      <c r="J24" s="16"/>
      <c r="K24" s="109"/>
      <c r="L24" s="3"/>
      <c r="M24" s="16"/>
      <c r="N24" s="16"/>
      <c r="O24" s="16"/>
    </row>
    <row r="25" spans="1:12" ht="12.75" customHeight="1">
      <c r="A25" s="115"/>
      <c r="B25" s="106" t="s">
        <v>95</v>
      </c>
      <c r="C25" s="100" t="s">
        <v>512</v>
      </c>
      <c r="D25" s="100"/>
      <c r="E25" s="100"/>
      <c r="F25" s="100"/>
      <c r="G25" s="106" t="s">
        <v>95</v>
      </c>
      <c r="H25" s="100" t="s">
        <v>209</v>
      </c>
      <c r="I25" s="100"/>
      <c r="J25" s="100"/>
      <c r="K25" s="79"/>
      <c r="L25" s="3"/>
    </row>
    <row r="26" spans="1:12" ht="12.75" customHeight="1" thickBot="1">
      <c r="A26" s="115"/>
      <c r="B26" s="106" t="s">
        <v>130</v>
      </c>
      <c r="C26" s="100" t="s">
        <v>513</v>
      </c>
      <c r="D26" s="100"/>
      <c r="E26" s="100"/>
      <c r="F26" s="100"/>
      <c r="G26" s="106" t="s">
        <v>130</v>
      </c>
      <c r="H26" s="16" t="s">
        <v>210</v>
      </c>
      <c r="I26" s="16"/>
      <c r="J26" s="16"/>
      <c r="K26" s="79"/>
      <c r="L26" s="3"/>
    </row>
    <row r="27" spans="1:12" ht="12.75" customHeight="1">
      <c r="A27" s="115"/>
      <c r="B27" s="492"/>
      <c r="C27" s="488"/>
      <c r="D27" s="489"/>
      <c r="E27" s="489"/>
      <c r="F27" s="490"/>
      <c r="G27" s="106" t="s">
        <v>131</v>
      </c>
      <c r="H27" s="100" t="s">
        <v>211</v>
      </c>
      <c r="I27" s="16"/>
      <c r="J27" s="16"/>
      <c r="K27" s="79"/>
      <c r="L27" s="3"/>
    </row>
    <row r="28" spans="1:12" ht="12.75" customHeight="1">
      <c r="A28" s="115"/>
      <c r="B28" s="493"/>
      <c r="C28" s="100"/>
      <c r="D28" s="100"/>
      <c r="E28" s="100"/>
      <c r="F28" s="100"/>
      <c r="G28" s="106" t="s">
        <v>157</v>
      </c>
      <c r="H28" s="16" t="s">
        <v>88</v>
      </c>
      <c r="I28" s="16"/>
      <c r="J28" s="16"/>
      <c r="K28" s="109"/>
      <c r="L28" s="3"/>
    </row>
    <row r="29" spans="1:12" ht="12.75" customHeight="1">
      <c r="A29" s="115"/>
      <c r="B29" s="107"/>
      <c r="C29" s="100"/>
      <c r="D29" s="100"/>
      <c r="E29" s="100"/>
      <c r="F29" s="100"/>
      <c r="G29" s="106" t="s">
        <v>159</v>
      </c>
      <c r="H29" s="100" t="s">
        <v>175</v>
      </c>
      <c r="I29" s="100"/>
      <c r="J29" s="100"/>
      <c r="K29" s="79"/>
      <c r="L29" s="3"/>
    </row>
    <row r="30" spans="1:12" ht="12.75" customHeight="1">
      <c r="A30" s="115"/>
      <c r="B30" s="308"/>
      <c r="C30" s="491"/>
      <c r="D30" s="129"/>
      <c r="E30" s="129"/>
      <c r="F30" s="312"/>
      <c r="G30" s="106" t="s">
        <v>162</v>
      </c>
      <c r="H30" s="100" t="s">
        <v>212</v>
      </c>
      <c r="I30" s="16"/>
      <c r="J30" s="16"/>
      <c r="K30" s="79"/>
      <c r="L30" s="3"/>
    </row>
    <row r="31" spans="1:12" ht="12.75" customHeight="1">
      <c r="A31" s="108"/>
      <c r="B31" s="107"/>
      <c r="C31" s="100"/>
      <c r="D31" s="100"/>
      <c r="E31" s="100"/>
      <c r="F31" s="100"/>
      <c r="G31" s="106" t="s">
        <v>164</v>
      </c>
      <c r="H31" s="100" t="s">
        <v>179</v>
      </c>
      <c r="I31" s="16"/>
      <c r="J31" s="16"/>
      <c r="K31" s="109"/>
      <c r="L31" s="3"/>
    </row>
    <row r="32" spans="1:18" ht="12.75" customHeight="1">
      <c r="A32" s="108"/>
      <c r="B32" s="115"/>
      <c r="C32" s="100"/>
      <c r="D32" s="100"/>
      <c r="E32" s="100"/>
      <c r="F32" s="100"/>
      <c r="G32" s="106" t="s">
        <v>165</v>
      </c>
      <c r="H32" s="100" t="s">
        <v>181</v>
      </c>
      <c r="I32" s="100"/>
      <c r="J32" s="100"/>
      <c r="K32" s="109"/>
      <c r="L32" s="3"/>
      <c r="M32" s="16"/>
      <c r="N32" s="16"/>
      <c r="O32" s="16"/>
      <c r="P32" s="16"/>
      <c r="Q32" s="16"/>
      <c r="R32" s="16"/>
    </row>
    <row r="33" spans="1:18" ht="12.75" customHeight="1">
      <c r="A33" s="108"/>
      <c r="B33" s="308"/>
      <c r="C33" s="100"/>
      <c r="D33" s="100"/>
      <c r="E33" s="100"/>
      <c r="F33" s="100"/>
      <c r="G33" s="106" t="s">
        <v>166</v>
      </c>
      <c r="H33" s="100" t="s">
        <v>183</v>
      </c>
      <c r="I33" s="100"/>
      <c r="J33" s="100"/>
      <c r="K33" s="109"/>
      <c r="L33" s="3"/>
      <c r="M33" s="16"/>
      <c r="N33" s="100"/>
      <c r="O33" s="100"/>
      <c r="P33" s="100"/>
      <c r="Q33" s="100"/>
      <c r="R33" s="16"/>
    </row>
    <row r="34" spans="1:12" ht="12.75" customHeight="1">
      <c r="A34" s="108"/>
      <c r="B34" s="107"/>
      <c r="C34" s="100"/>
      <c r="D34" s="100"/>
      <c r="E34" s="100"/>
      <c r="F34" s="100"/>
      <c r="G34" s="106" t="s">
        <v>168</v>
      </c>
      <c r="H34" s="16" t="s">
        <v>89</v>
      </c>
      <c r="I34" s="100"/>
      <c r="J34" s="100"/>
      <c r="K34" s="109"/>
      <c r="L34" s="3"/>
    </row>
    <row r="35" spans="1:12" ht="12.75" customHeight="1">
      <c r="A35" s="108"/>
      <c r="B35" s="115"/>
      <c r="C35" s="100"/>
      <c r="D35" s="100"/>
      <c r="E35" s="100"/>
      <c r="F35" s="100"/>
      <c r="G35" s="106" t="s">
        <v>169</v>
      </c>
      <c r="H35" s="100" t="s">
        <v>184</v>
      </c>
      <c r="I35" s="100"/>
      <c r="J35" s="100"/>
      <c r="K35" s="109"/>
      <c r="L35" s="3"/>
    </row>
    <row r="36" spans="1:12" ht="12.75" customHeight="1">
      <c r="A36" s="108"/>
      <c r="B36" s="115"/>
      <c r="C36" s="100"/>
      <c r="D36" s="100"/>
      <c r="E36" s="100"/>
      <c r="F36" s="100"/>
      <c r="G36" s="106" t="s">
        <v>171</v>
      </c>
      <c r="H36" s="100" t="s">
        <v>185</v>
      </c>
      <c r="I36" s="100"/>
      <c r="J36" s="100"/>
      <c r="K36" s="79"/>
      <c r="L36" s="3"/>
    </row>
    <row r="37" spans="1:12" ht="12.75" customHeight="1">
      <c r="A37" s="108"/>
      <c r="B37" s="115"/>
      <c r="C37" s="100"/>
      <c r="D37" s="100"/>
      <c r="E37" s="100"/>
      <c r="F37" s="100"/>
      <c r="G37" s="106" t="s">
        <v>172</v>
      </c>
      <c r="H37" s="16" t="s">
        <v>395</v>
      </c>
      <c r="I37" s="16"/>
      <c r="J37" s="16"/>
      <c r="K37" s="109"/>
      <c r="L37" s="3"/>
    </row>
    <row r="38" spans="1:12" ht="12.75" customHeight="1">
      <c r="A38" s="108"/>
      <c r="B38" s="115"/>
      <c r="C38" s="100"/>
      <c r="D38" s="100"/>
      <c r="E38" s="100"/>
      <c r="F38" s="100"/>
      <c r="G38" s="106" t="s">
        <v>173</v>
      </c>
      <c r="H38" s="100" t="s">
        <v>394</v>
      </c>
      <c r="I38" s="100"/>
      <c r="J38" s="100"/>
      <c r="K38" s="79"/>
      <c r="L38" s="3"/>
    </row>
    <row r="39" spans="1:12" ht="12.75" customHeight="1">
      <c r="A39" s="108"/>
      <c r="B39" s="115"/>
      <c r="C39" s="100"/>
      <c r="D39" s="100"/>
      <c r="E39" s="100"/>
      <c r="F39" s="100"/>
      <c r="G39" s="106" t="s">
        <v>174</v>
      </c>
      <c r="H39" s="16" t="s">
        <v>186</v>
      </c>
      <c r="I39" s="16"/>
      <c r="J39" s="16"/>
      <c r="K39" s="79"/>
      <c r="L39" s="3"/>
    </row>
    <row r="40" spans="1:12" ht="12.75" customHeight="1">
      <c r="A40" s="108"/>
      <c r="B40" s="115"/>
      <c r="C40" s="100"/>
      <c r="D40" s="100"/>
      <c r="E40" s="100"/>
      <c r="F40" s="100"/>
      <c r="G40" s="106" t="s">
        <v>176</v>
      </c>
      <c r="H40" s="100" t="s">
        <v>187</v>
      </c>
      <c r="I40" s="16"/>
      <c r="J40" s="16"/>
      <c r="K40" s="79"/>
      <c r="L40" s="3"/>
    </row>
    <row r="41" spans="1:12" ht="12.75" customHeight="1">
      <c r="A41" s="108"/>
      <c r="B41" s="308"/>
      <c r="C41" s="100"/>
      <c r="D41" s="100"/>
      <c r="E41" s="100"/>
      <c r="F41" s="100"/>
      <c r="G41" s="106" t="s">
        <v>178</v>
      </c>
      <c r="H41" s="100" t="s">
        <v>526</v>
      </c>
      <c r="I41" s="16"/>
      <c r="J41" s="16"/>
      <c r="K41" s="109"/>
      <c r="L41" s="3"/>
    </row>
    <row r="42" spans="1:12" ht="12.75" customHeight="1">
      <c r="A42" s="108"/>
      <c r="B42" s="191"/>
      <c r="C42" s="100"/>
      <c r="D42" s="100"/>
      <c r="E42" s="100"/>
      <c r="F42" s="100"/>
      <c r="G42" s="106" t="s">
        <v>180</v>
      </c>
      <c r="H42" s="100" t="s">
        <v>515</v>
      </c>
      <c r="I42" s="100"/>
      <c r="J42" s="100"/>
      <c r="K42" s="79"/>
      <c r="L42" s="3"/>
    </row>
    <row r="43" spans="1:12" ht="12.75" customHeight="1">
      <c r="A43" s="108"/>
      <c r="B43" s="191"/>
      <c r="C43" s="100"/>
      <c r="D43" s="100"/>
      <c r="E43" s="100"/>
      <c r="F43" s="100"/>
      <c r="G43" s="106" t="s">
        <v>182</v>
      </c>
      <c r="H43" s="100" t="s">
        <v>85</v>
      </c>
      <c r="I43" s="16"/>
      <c r="J43" s="16"/>
      <c r="K43" s="79"/>
      <c r="L43" s="3"/>
    </row>
    <row r="44" spans="1:12" ht="12.75" customHeight="1" thickBot="1">
      <c r="A44" s="108"/>
      <c r="B44" s="191"/>
      <c r="C44" s="100"/>
      <c r="D44" s="100"/>
      <c r="E44" s="100"/>
      <c r="F44" s="100"/>
      <c r="G44" s="106" t="s">
        <v>510</v>
      </c>
      <c r="H44" s="100" t="s">
        <v>188</v>
      </c>
      <c r="I44" s="16"/>
      <c r="J44" s="16"/>
      <c r="K44" s="79"/>
      <c r="L44" s="3"/>
    </row>
    <row r="45" spans="1:12" ht="15" customHeight="1" thickBot="1">
      <c r="A45" s="108"/>
      <c r="B45" s="191"/>
      <c r="C45" s="100"/>
      <c r="D45" s="100"/>
      <c r="E45" s="100"/>
      <c r="F45" s="100"/>
      <c r="G45" s="121" t="s">
        <v>57</v>
      </c>
      <c r="H45" s="112" t="s">
        <v>602</v>
      </c>
      <c r="I45" s="113"/>
      <c r="J45" s="113"/>
      <c r="K45" s="114"/>
      <c r="L45" s="3"/>
    </row>
    <row r="46" spans="1:12" ht="12.75" customHeight="1">
      <c r="A46" s="108"/>
      <c r="B46" s="191"/>
      <c r="C46" s="100"/>
      <c r="D46" s="100"/>
      <c r="E46" s="100"/>
      <c r="F46" s="100"/>
      <c r="G46" s="103" t="s">
        <v>51</v>
      </c>
      <c r="H46" s="102" t="s">
        <v>188</v>
      </c>
      <c r="I46" s="102"/>
      <c r="J46" s="102"/>
      <c r="K46" s="105"/>
      <c r="L46" s="3"/>
    </row>
    <row r="47" spans="1:12" ht="12.75" customHeight="1" thickBot="1">
      <c r="A47" s="117"/>
      <c r="B47" s="192"/>
      <c r="C47" s="118"/>
      <c r="D47" s="118"/>
      <c r="E47" s="118"/>
      <c r="F47" s="118"/>
      <c r="G47" s="120" t="s">
        <v>54</v>
      </c>
      <c r="H47" s="118" t="s">
        <v>213</v>
      </c>
      <c r="I47" s="118"/>
      <c r="J47" s="118"/>
      <c r="K47" s="119"/>
      <c r="L47" s="3"/>
    </row>
    <row r="48" spans="1:12" ht="12.75" customHeight="1">
      <c r="A48" s="100"/>
      <c r="B48" s="504"/>
      <c r="C48" s="100"/>
      <c r="D48" s="100"/>
      <c r="E48" s="100"/>
      <c r="F48" s="100"/>
      <c r="G48" s="505"/>
      <c r="H48" s="100"/>
      <c r="I48" s="100"/>
      <c r="J48" s="100"/>
      <c r="K48" s="100"/>
      <c r="L48" s="3"/>
    </row>
    <row r="49" spans="1:12" ht="12.75" customHeight="1">
      <c r="A49" s="100"/>
      <c r="B49" s="504"/>
      <c r="C49" s="100"/>
      <c r="D49" s="100"/>
      <c r="E49" s="100"/>
      <c r="F49" s="100"/>
      <c r="G49" s="505"/>
      <c r="H49" s="100"/>
      <c r="I49" s="100"/>
      <c r="J49" s="100"/>
      <c r="K49" s="100"/>
      <c r="L49" s="3"/>
    </row>
    <row r="50" spans="1:12" ht="12.75" customHeight="1" thickBot="1">
      <c r="A50" s="100"/>
      <c r="B50" s="504"/>
      <c r="C50" s="100"/>
      <c r="D50" s="100"/>
      <c r="E50" s="100"/>
      <c r="F50" s="100"/>
      <c r="G50" s="505"/>
      <c r="H50" s="100"/>
      <c r="I50" s="100"/>
      <c r="J50" s="100"/>
      <c r="K50" s="100"/>
      <c r="L50" s="3"/>
    </row>
    <row r="51" spans="1:12" ht="12.75" customHeight="1" thickBot="1">
      <c r="A51" s="539" t="s">
        <v>196</v>
      </c>
      <c r="B51" s="540"/>
      <c r="C51" s="540"/>
      <c r="D51" s="540"/>
      <c r="E51" s="540"/>
      <c r="F51" s="540"/>
      <c r="G51" s="539" t="s">
        <v>197</v>
      </c>
      <c r="H51" s="540"/>
      <c r="I51" s="540"/>
      <c r="J51" s="540"/>
      <c r="K51" s="541"/>
      <c r="L51" s="3"/>
    </row>
    <row r="52" spans="1:12" ht="12.75" customHeight="1" thickBot="1">
      <c r="A52" s="99"/>
      <c r="B52" s="316"/>
      <c r="C52" s="315" t="s">
        <v>198</v>
      </c>
      <c r="D52" s="123"/>
      <c r="E52" s="123"/>
      <c r="F52" s="123"/>
      <c r="G52" s="532" t="s">
        <v>199</v>
      </c>
      <c r="H52" s="533"/>
      <c r="I52" s="533"/>
      <c r="J52" s="533"/>
      <c r="K52" s="534"/>
      <c r="L52" s="3"/>
    </row>
    <row r="53" spans="1:12" ht="12.75" customHeight="1">
      <c r="A53" s="536" t="s">
        <v>214</v>
      </c>
      <c r="B53" s="127" t="s">
        <v>51</v>
      </c>
      <c r="C53" s="108" t="s">
        <v>1</v>
      </c>
      <c r="D53" s="100"/>
      <c r="E53" s="100"/>
      <c r="F53" s="310"/>
      <c r="G53" s="107" t="s">
        <v>51</v>
      </c>
      <c r="H53" s="100" t="s">
        <v>6</v>
      </c>
      <c r="I53" s="100"/>
      <c r="J53" s="100"/>
      <c r="K53" s="109"/>
      <c r="L53" s="3"/>
    </row>
    <row r="54" spans="1:12" ht="12.75" customHeight="1">
      <c r="A54" s="536"/>
      <c r="B54" s="127" t="s">
        <v>54</v>
      </c>
      <c r="C54" s="108" t="s">
        <v>215</v>
      </c>
      <c r="D54" s="100"/>
      <c r="E54" s="100"/>
      <c r="F54" s="310"/>
      <c r="G54" s="107" t="s">
        <v>54</v>
      </c>
      <c r="H54" s="100" t="s">
        <v>9</v>
      </c>
      <c r="I54" s="100"/>
      <c r="J54" s="100"/>
      <c r="K54" s="109"/>
      <c r="L54" s="3"/>
    </row>
    <row r="55" spans="1:12" ht="12.75" customHeight="1" thickBot="1">
      <c r="A55" s="546"/>
      <c r="B55" s="127" t="s">
        <v>57</v>
      </c>
      <c r="C55" s="108" t="s">
        <v>59</v>
      </c>
      <c r="D55" s="100"/>
      <c r="E55" s="100"/>
      <c r="F55" s="310"/>
      <c r="G55" s="494" t="s">
        <v>57</v>
      </c>
      <c r="H55" s="497" t="s">
        <v>141</v>
      </c>
      <c r="I55" s="495"/>
      <c r="J55" s="495"/>
      <c r="K55" s="496"/>
      <c r="L55" s="3"/>
    </row>
    <row r="56" spans="1:12" ht="12.75" customHeight="1" thickBot="1" thickTop="1">
      <c r="A56" s="536" t="s">
        <v>216</v>
      </c>
      <c r="B56" s="417" t="s">
        <v>51</v>
      </c>
      <c r="C56" s="112" t="s">
        <v>217</v>
      </c>
      <c r="D56" s="113"/>
      <c r="E56" s="113"/>
      <c r="F56" s="114"/>
      <c r="G56" s="309" t="s">
        <v>51</v>
      </c>
      <c r="H56" s="498" t="s">
        <v>6</v>
      </c>
      <c r="I56" s="123"/>
      <c r="J56" s="123"/>
      <c r="K56" s="124"/>
      <c r="L56" s="3"/>
    </row>
    <row r="57" spans="1:12" ht="12.75" customHeight="1">
      <c r="A57" s="536"/>
      <c r="B57" s="106" t="s">
        <v>51</v>
      </c>
      <c r="C57" s="104" t="s">
        <v>53</v>
      </c>
      <c r="D57" s="102"/>
      <c r="E57" s="102"/>
      <c r="F57" s="105"/>
      <c r="G57" s="103" t="s">
        <v>51</v>
      </c>
      <c r="H57" s="104" t="s">
        <v>7</v>
      </c>
      <c r="I57" s="102"/>
      <c r="J57" s="102"/>
      <c r="K57" s="105"/>
      <c r="L57" s="3"/>
    </row>
    <row r="58" spans="1:12" ht="12.75" customHeight="1">
      <c r="A58" s="536"/>
      <c r="B58" s="106" t="s">
        <v>54</v>
      </c>
      <c r="C58" s="108" t="s">
        <v>66</v>
      </c>
      <c r="D58" s="100"/>
      <c r="E58" s="100"/>
      <c r="F58" s="109"/>
      <c r="G58" s="127" t="s">
        <v>54</v>
      </c>
      <c r="H58" s="128" t="s">
        <v>218</v>
      </c>
      <c r="I58" s="129"/>
      <c r="J58" s="129"/>
      <c r="K58" s="312"/>
      <c r="L58" s="3"/>
    </row>
    <row r="59" spans="1:12" ht="12.75" customHeight="1">
      <c r="A59" s="536"/>
      <c r="B59" s="106" t="s">
        <v>57</v>
      </c>
      <c r="C59" s="135" t="s">
        <v>100</v>
      </c>
      <c r="D59" s="16"/>
      <c r="E59" s="16"/>
      <c r="F59" s="79"/>
      <c r="G59" s="107" t="s">
        <v>57</v>
      </c>
      <c r="H59" s="100" t="s">
        <v>8</v>
      </c>
      <c r="I59" s="100"/>
      <c r="J59" s="100"/>
      <c r="K59" s="109"/>
      <c r="L59" s="3"/>
    </row>
    <row r="60" spans="1:12" ht="12.75" customHeight="1">
      <c r="A60" s="108"/>
      <c r="B60" s="106" t="s">
        <v>67</v>
      </c>
      <c r="C60" s="108" t="s">
        <v>72</v>
      </c>
      <c r="D60" s="100"/>
      <c r="E60" s="100"/>
      <c r="F60" s="109"/>
      <c r="G60" s="116" t="s">
        <v>67</v>
      </c>
      <c r="H60" s="100" t="s">
        <v>194</v>
      </c>
      <c r="I60" s="100"/>
      <c r="J60" s="100"/>
      <c r="K60" s="109"/>
      <c r="L60" s="3"/>
    </row>
    <row r="61" spans="1:12" ht="12.75" customHeight="1">
      <c r="A61" s="108"/>
      <c r="B61" s="106" t="s">
        <v>68</v>
      </c>
      <c r="C61" s="108" t="s">
        <v>73</v>
      </c>
      <c r="D61" s="100"/>
      <c r="E61" s="100"/>
      <c r="F61" s="109"/>
      <c r="G61" s="116" t="s">
        <v>68</v>
      </c>
      <c r="H61" s="100" t="s">
        <v>10</v>
      </c>
      <c r="I61" s="100"/>
      <c r="J61" s="100"/>
      <c r="K61" s="109"/>
      <c r="L61" s="3"/>
    </row>
    <row r="62" spans="1:12" ht="12.75" customHeight="1">
      <c r="A62" s="108"/>
      <c r="B62" s="106" t="s">
        <v>70</v>
      </c>
      <c r="C62" s="108" t="s">
        <v>219</v>
      </c>
      <c r="D62" s="100"/>
      <c r="E62" s="100"/>
      <c r="F62" s="109"/>
      <c r="G62" s="116" t="s">
        <v>70</v>
      </c>
      <c r="H62" s="100" t="s">
        <v>220</v>
      </c>
      <c r="I62" s="100"/>
      <c r="J62" s="100"/>
      <c r="K62" s="109"/>
      <c r="L62" s="3"/>
    </row>
    <row r="63" spans="1:12" ht="12.75" customHeight="1">
      <c r="A63" s="108"/>
      <c r="B63" s="106" t="s">
        <v>75</v>
      </c>
      <c r="C63" s="108" t="s">
        <v>221</v>
      </c>
      <c r="D63" s="100"/>
      <c r="E63" s="100"/>
      <c r="F63" s="109"/>
      <c r="G63" s="127" t="s">
        <v>75</v>
      </c>
      <c r="H63" s="128" t="s">
        <v>572</v>
      </c>
      <c r="I63" s="129"/>
      <c r="J63" s="129"/>
      <c r="K63" s="312"/>
      <c r="L63" s="3"/>
    </row>
    <row r="64" spans="1:12" ht="12.75" customHeight="1">
      <c r="A64" s="108"/>
      <c r="B64" s="106" t="s">
        <v>77</v>
      </c>
      <c r="C64" s="128" t="s">
        <v>78</v>
      </c>
      <c r="D64" s="100"/>
      <c r="E64" s="100"/>
      <c r="F64" s="109"/>
      <c r="G64" s="116"/>
      <c r="H64" s="100"/>
      <c r="I64" s="100"/>
      <c r="J64" s="100"/>
      <c r="K64" s="109"/>
      <c r="L64" s="3"/>
    </row>
    <row r="65" spans="1:12" ht="12.75" customHeight="1">
      <c r="A65" s="108"/>
      <c r="B65" s="106" t="s">
        <v>79</v>
      </c>
      <c r="C65" s="128" t="s">
        <v>80</v>
      </c>
      <c r="D65" s="100"/>
      <c r="E65" s="100"/>
      <c r="F65" s="109"/>
      <c r="G65" s="116"/>
      <c r="H65" s="100"/>
      <c r="I65" s="100"/>
      <c r="J65" s="100"/>
      <c r="K65" s="109"/>
      <c r="L65" s="3"/>
    </row>
    <row r="66" spans="1:12" ht="12.75" customHeight="1">
      <c r="A66" s="108"/>
      <c r="B66" s="106" t="s">
        <v>81</v>
      </c>
      <c r="C66" s="128" t="s">
        <v>82</v>
      </c>
      <c r="D66" s="100"/>
      <c r="E66" s="100"/>
      <c r="F66" s="109"/>
      <c r="G66" s="116"/>
      <c r="H66" s="100"/>
      <c r="I66" s="100"/>
      <c r="J66" s="100"/>
      <c r="K66" s="109"/>
      <c r="L66" s="3"/>
    </row>
    <row r="67" spans="1:12" ht="12.75" customHeight="1">
      <c r="A67" s="108"/>
      <c r="B67" s="106" t="s">
        <v>83</v>
      </c>
      <c r="C67" s="135" t="s">
        <v>84</v>
      </c>
      <c r="D67" s="16"/>
      <c r="E67" s="16"/>
      <c r="F67" s="109"/>
      <c r="G67" s="116"/>
      <c r="H67" s="100"/>
      <c r="I67" s="100"/>
      <c r="J67" s="100"/>
      <c r="K67" s="109"/>
      <c r="L67" s="3"/>
    </row>
    <row r="68" spans="1:12" ht="12.75" customHeight="1" thickBot="1">
      <c r="A68" s="108"/>
      <c r="B68" s="106" t="s">
        <v>86</v>
      </c>
      <c r="C68" s="543" t="s">
        <v>87</v>
      </c>
      <c r="D68" s="544"/>
      <c r="E68" s="544"/>
      <c r="F68" s="109"/>
      <c r="G68" s="116"/>
      <c r="H68" s="100"/>
      <c r="I68" s="100"/>
      <c r="J68" s="100"/>
      <c r="K68" s="109"/>
      <c r="L68" s="3"/>
    </row>
    <row r="69" spans="1:12" ht="12.75" customHeight="1" thickBot="1">
      <c r="A69" s="108"/>
      <c r="B69" s="121" t="s">
        <v>54</v>
      </c>
      <c r="C69" s="112" t="s">
        <v>215</v>
      </c>
      <c r="D69" s="113"/>
      <c r="E69" s="113"/>
      <c r="F69" s="114"/>
      <c r="G69" s="417" t="s">
        <v>54</v>
      </c>
      <c r="H69" s="112" t="s">
        <v>9</v>
      </c>
      <c r="I69" s="112"/>
      <c r="J69" s="113"/>
      <c r="K69" s="114"/>
      <c r="L69" s="3"/>
    </row>
    <row r="70" spans="1:12" ht="12.75" customHeight="1">
      <c r="A70" s="108"/>
      <c r="B70" s="103" t="s">
        <v>51</v>
      </c>
      <c r="C70" s="125" t="s">
        <v>215</v>
      </c>
      <c r="D70" s="126"/>
      <c r="E70" s="126"/>
      <c r="F70" s="311"/>
      <c r="G70" s="499" t="s">
        <v>51</v>
      </c>
      <c r="H70" s="500" t="s">
        <v>139</v>
      </c>
      <c r="I70" s="489"/>
      <c r="J70" s="489"/>
      <c r="K70" s="490"/>
      <c r="L70" s="3"/>
    </row>
    <row r="71" spans="1:12" ht="12.75" customHeight="1">
      <c r="A71" s="108"/>
      <c r="B71" s="127" t="s">
        <v>54</v>
      </c>
      <c r="C71" s="128" t="s">
        <v>103</v>
      </c>
      <c r="D71" s="129"/>
      <c r="E71" s="129"/>
      <c r="F71" s="312"/>
      <c r="G71" s="116" t="s">
        <v>54</v>
      </c>
      <c r="H71" s="100" t="s">
        <v>222</v>
      </c>
      <c r="I71" s="100"/>
      <c r="J71" s="100"/>
      <c r="K71" s="109"/>
      <c r="L71" s="3"/>
    </row>
    <row r="72" spans="1:12" ht="12.75" customHeight="1">
      <c r="A72" s="108"/>
      <c r="B72" s="107" t="s">
        <v>57</v>
      </c>
      <c r="C72" s="503" t="s">
        <v>224</v>
      </c>
      <c r="D72" s="501"/>
      <c r="E72" s="501"/>
      <c r="F72" s="502"/>
      <c r="G72" s="116" t="s">
        <v>57</v>
      </c>
      <c r="H72" s="16" t="s">
        <v>155</v>
      </c>
      <c r="I72" s="100"/>
      <c r="J72" s="100"/>
      <c r="K72" s="109"/>
      <c r="L72" s="3"/>
    </row>
    <row r="73" spans="1:12" ht="12.75" customHeight="1" thickBot="1">
      <c r="A73" s="108"/>
      <c r="B73" s="120"/>
      <c r="C73" s="130"/>
      <c r="D73" s="130"/>
      <c r="E73" s="130"/>
      <c r="F73" s="313"/>
      <c r="G73" s="116" t="s">
        <v>67</v>
      </c>
      <c r="H73" s="100" t="s">
        <v>223</v>
      </c>
      <c r="I73" s="100"/>
      <c r="J73" s="100"/>
      <c r="K73" s="109"/>
      <c r="L73" s="3"/>
    </row>
    <row r="74" spans="1:20" ht="12.75" customHeight="1" thickBot="1">
      <c r="A74" s="108"/>
      <c r="B74" s="121" t="s">
        <v>57</v>
      </c>
      <c r="C74" s="113" t="s">
        <v>59</v>
      </c>
      <c r="D74" s="113"/>
      <c r="E74" s="113"/>
      <c r="F74" s="114"/>
      <c r="G74" s="116"/>
      <c r="H74" s="100"/>
      <c r="I74" s="100"/>
      <c r="J74" s="100"/>
      <c r="K74" s="109"/>
      <c r="L74" s="122"/>
      <c r="N74" s="16"/>
      <c r="O74" s="16"/>
      <c r="P74" s="16"/>
      <c r="Q74" s="16"/>
      <c r="R74" s="16"/>
      <c r="S74" s="16"/>
      <c r="T74" s="16"/>
    </row>
    <row r="75" spans="1:20" ht="12.75" customHeight="1">
      <c r="A75" s="108"/>
      <c r="B75" s="132" t="s">
        <v>51</v>
      </c>
      <c r="C75" s="133" t="s">
        <v>225</v>
      </c>
      <c r="D75" s="133"/>
      <c r="E75" s="133"/>
      <c r="F75" s="314"/>
      <c r="G75" s="116"/>
      <c r="H75" s="100"/>
      <c r="I75" s="100"/>
      <c r="J75" s="100"/>
      <c r="K75" s="109"/>
      <c r="L75" s="122"/>
      <c r="M75" s="16"/>
      <c r="N75" s="16"/>
      <c r="O75" s="16"/>
      <c r="P75" s="16"/>
      <c r="Q75" s="16"/>
      <c r="R75" s="16"/>
      <c r="S75" s="16"/>
      <c r="T75" s="16"/>
    </row>
    <row r="76" spans="1:23" ht="12.75" customHeight="1" thickBot="1">
      <c r="A76" s="117"/>
      <c r="B76" s="134" t="s">
        <v>54</v>
      </c>
      <c r="C76" s="110" t="s">
        <v>226</v>
      </c>
      <c r="D76" s="110"/>
      <c r="E76" s="110"/>
      <c r="F76" s="96"/>
      <c r="G76" s="418"/>
      <c r="H76" s="118"/>
      <c r="I76" s="118"/>
      <c r="J76" s="118"/>
      <c r="K76" s="119"/>
      <c r="L76" s="122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11" ht="15" customHeight="1">
      <c r="A77" s="100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5" customHeight="1">
      <c r="A78" s="100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5" customHeight="1">
      <c r="A79" s="100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5" customHeight="1">
      <c r="A80" s="100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5" customHeight="1">
      <c r="A81" s="100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5" customHeight="1">
      <c r="A82" s="100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5" customHeight="1">
      <c r="A83" s="100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5" customHeight="1">
      <c r="A84" s="100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5" customHeight="1">
      <c r="A85" s="100"/>
      <c r="G85" s="16"/>
      <c r="H85" s="16"/>
      <c r="I85" s="16"/>
      <c r="J85" s="16"/>
      <c r="K85" s="16"/>
    </row>
    <row r="86" spans="1:11" ht="15" customHeight="1">
      <c r="A86" s="100"/>
      <c r="G86" s="16"/>
      <c r="H86" s="16"/>
      <c r="I86" s="16"/>
      <c r="J86" s="16"/>
      <c r="K86" s="16"/>
    </row>
    <row r="87" spans="1:11" ht="15" customHeight="1">
      <c r="A87" s="100"/>
      <c r="G87" s="16"/>
      <c r="H87" s="16"/>
      <c r="I87" s="16"/>
      <c r="J87" s="16"/>
      <c r="K87" s="16"/>
    </row>
    <row r="88" spans="1:11" ht="15" customHeight="1">
      <c r="A88" s="100"/>
      <c r="G88" s="16"/>
      <c r="H88" s="16"/>
      <c r="I88" s="16"/>
      <c r="J88" s="16"/>
      <c r="K88" s="16"/>
    </row>
    <row r="89" spans="1:11" ht="15" customHeight="1">
      <c r="A89" s="100"/>
      <c r="G89" s="16"/>
      <c r="H89" s="16"/>
      <c r="I89" s="16"/>
      <c r="J89" s="16"/>
      <c r="K89" s="16"/>
    </row>
    <row r="90" spans="1:11" ht="15" customHeight="1">
      <c r="A90" s="16"/>
      <c r="G90" s="16"/>
      <c r="H90" s="16"/>
      <c r="I90" s="16"/>
      <c r="J90" s="16"/>
      <c r="K90" s="16"/>
    </row>
    <row r="91" spans="1:11" ht="15" customHeight="1">
      <c r="A91" s="16"/>
      <c r="G91" s="16"/>
      <c r="H91" s="16"/>
      <c r="I91" s="16"/>
      <c r="J91" s="16"/>
      <c r="K91" s="16"/>
    </row>
    <row r="92" ht="15" customHeight="1">
      <c r="A92" s="16"/>
    </row>
    <row r="93" ht="15" customHeight="1">
      <c r="A93" s="16"/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sheetProtection/>
  <mergeCells count="15">
    <mergeCell ref="A56:A59"/>
    <mergeCell ref="C68:E68"/>
    <mergeCell ref="M23:O23"/>
    <mergeCell ref="A53:A55"/>
    <mergeCell ref="A51:F51"/>
    <mergeCell ref="G51:K51"/>
    <mergeCell ref="G52:K52"/>
    <mergeCell ref="G6:K6"/>
    <mergeCell ref="A7:A9"/>
    <mergeCell ref="A1:K1"/>
    <mergeCell ref="A3:K3"/>
    <mergeCell ref="A5:F5"/>
    <mergeCell ref="G5:K5"/>
    <mergeCell ref="C7:E7"/>
    <mergeCell ref="H7:J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  <rowBreaks count="2" manualBreakCount="2">
    <brk id="47" max="10" man="1"/>
    <brk id="80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86"/>
  <sheetViews>
    <sheetView view="pageBreakPreview" zoomScaleSheetLayoutView="100" zoomScalePageLayoutView="0" workbookViewId="0" topLeftCell="A1">
      <selection activeCell="C86" sqref="C86"/>
    </sheetView>
  </sheetViews>
  <sheetFormatPr defaultColWidth="9.00390625" defaultRowHeight="12.75"/>
  <cols>
    <col min="1" max="1" width="5.75390625" style="0" customWidth="1"/>
    <col min="2" max="2" width="36.25390625" style="0" bestFit="1" customWidth="1"/>
    <col min="3" max="3" width="13.625" style="0" customWidth="1"/>
    <col min="4" max="4" width="13.00390625" style="144" customWidth="1"/>
    <col min="5" max="5" width="11.125" style="262" customWidth="1"/>
    <col min="6" max="6" width="13.00390625" style="144" bestFit="1" customWidth="1"/>
    <col min="12" max="12" width="11.25390625" style="0" bestFit="1" customWidth="1"/>
  </cols>
  <sheetData>
    <row r="2" spans="1:6" ht="12.75">
      <c r="A2" s="646" t="s">
        <v>240</v>
      </c>
      <c r="B2" s="646"/>
      <c r="C2" s="646"/>
      <c r="D2" s="646"/>
      <c r="E2" s="646"/>
      <c r="F2" s="646"/>
    </row>
    <row r="4" spans="1:6" ht="12.75">
      <c r="A4" s="647" t="s">
        <v>543</v>
      </c>
      <c r="B4" s="647"/>
      <c r="C4" s="647"/>
      <c r="D4" s="647"/>
      <c r="E4" s="647"/>
      <c r="F4" s="647"/>
    </row>
    <row r="6" spans="1:4" ht="12.75">
      <c r="A6" s="137" t="s">
        <v>564</v>
      </c>
      <c r="B6" s="159"/>
      <c r="C6" s="145"/>
      <c r="D6" s="325"/>
    </row>
    <row r="7" ht="12.75">
      <c r="C7" s="160" t="s">
        <v>241</v>
      </c>
    </row>
    <row r="8" spans="1:6" ht="12.75">
      <c r="A8" s="148" t="s">
        <v>242</v>
      </c>
      <c r="B8" s="161" t="s">
        <v>243</v>
      </c>
      <c r="C8" s="162" t="s">
        <v>244</v>
      </c>
      <c r="D8" s="326" t="s">
        <v>374</v>
      </c>
      <c r="E8" s="444" t="s">
        <v>387</v>
      </c>
      <c r="F8" s="326" t="s">
        <v>544</v>
      </c>
    </row>
    <row r="9" spans="1:6" ht="12.75">
      <c r="A9" s="163" t="s">
        <v>245</v>
      </c>
      <c r="B9" s="164"/>
      <c r="C9" s="163" t="s">
        <v>246</v>
      </c>
      <c r="D9" s="327" t="s">
        <v>443</v>
      </c>
      <c r="E9" s="445" t="s">
        <v>247</v>
      </c>
      <c r="F9" s="327" t="s">
        <v>443</v>
      </c>
    </row>
    <row r="10" spans="1:6" ht="12.75">
      <c r="A10" s="164"/>
      <c r="B10" s="164"/>
      <c r="C10" s="164"/>
      <c r="D10" s="328" t="s">
        <v>256</v>
      </c>
      <c r="E10" s="445" t="s">
        <v>248</v>
      </c>
      <c r="F10" s="328" t="s">
        <v>256</v>
      </c>
    </row>
    <row r="11" spans="1:6" ht="12.75">
      <c r="A11" s="165"/>
      <c r="B11" s="165"/>
      <c r="C11" s="165"/>
      <c r="D11" s="329" t="s">
        <v>444</v>
      </c>
      <c r="E11" s="446" t="s">
        <v>249</v>
      </c>
      <c r="F11" s="329" t="s">
        <v>233</v>
      </c>
    </row>
    <row r="12" spans="1:6" ht="12.75">
      <c r="A12" s="165" t="s">
        <v>51</v>
      </c>
      <c r="B12" s="165" t="s">
        <v>563</v>
      </c>
      <c r="C12" s="160">
        <v>680002</v>
      </c>
      <c r="D12" s="329">
        <v>0</v>
      </c>
      <c r="E12" s="446">
        <v>0</v>
      </c>
      <c r="F12" s="329">
        <v>1084</v>
      </c>
    </row>
    <row r="13" spans="1:6" ht="12.75">
      <c r="A13" s="165" t="s">
        <v>54</v>
      </c>
      <c r="B13" s="139" t="s">
        <v>562</v>
      </c>
      <c r="C13" s="160">
        <v>680002</v>
      </c>
      <c r="D13" s="329">
        <v>0</v>
      </c>
      <c r="E13" s="446">
        <v>0</v>
      </c>
      <c r="F13" s="329">
        <v>1084</v>
      </c>
    </row>
    <row r="14" spans="1:6" ht="12.75">
      <c r="A14" s="165" t="s">
        <v>57</v>
      </c>
      <c r="B14" s="139" t="s">
        <v>250</v>
      </c>
      <c r="C14" s="166">
        <v>841402</v>
      </c>
      <c r="D14" s="140">
        <f>D42</f>
        <v>6943</v>
      </c>
      <c r="E14" s="140">
        <v>6943</v>
      </c>
      <c r="F14" s="140">
        <v>7158</v>
      </c>
    </row>
    <row r="15" spans="1:6" ht="12.75">
      <c r="A15" s="165" t="s">
        <v>67</v>
      </c>
      <c r="B15" s="139" t="s">
        <v>403</v>
      </c>
      <c r="C15" s="166">
        <v>841403</v>
      </c>
      <c r="D15" s="140">
        <f>D52</f>
        <v>1000</v>
      </c>
      <c r="E15" s="140">
        <v>1000</v>
      </c>
      <c r="F15" s="140">
        <v>0</v>
      </c>
    </row>
    <row r="16" spans="1:6" ht="12.75">
      <c r="A16" s="165" t="s">
        <v>68</v>
      </c>
      <c r="B16" s="139" t="s">
        <v>518</v>
      </c>
      <c r="C16" s="166">
        <v>841403</v>
      </c>
      <c r="D16" s="304">
        <v>0</v>
      </c>
      <c r="E16" s="304">
        <v>9927</v>
      </c>
      <c r="F16" s="304">
        <v>0</v>
      </c>
    </row>
    <row r="17" spans="1:6" ht="12.75">
      <c r="A17" s="165" t="s">
        <v>70</v>
      </c>
      <c r="B17" s="322" t="s">
        <v>519</v>
      </c>
      <c r="C17" s="334">
        <v>890442</v>
      </c>
      <c r="D17" s="330">
        <v>0</v>
      </c>
      <c r="E17" s="330">
        <v>271</v>
      </c>
      <c r="F17" s="330">
        <v>0</v>
      </c>
    </row>
    <row r="18" spans="1:6" ht="12.75">
      <c r="A18" s="165" t="s">
        <v>75</v>
      </c>
      <c r="B18" s="322" t="s">
        <v>520</v>
      </c>
      <c r="C18" s="334">
        <v>890442</v>
      </c>
      <c r="D18" s="330">
        <v>0</v>
      </c>
      <c r="E18" s="330">
        <v>506</v>
      </c>
      <c r="F18" s="330">
        <v>0</v>
      </c>
    </row>
    <row r="19" spans="1:6" ht="12.75">
      <c r="A19" s="165" t="s">
        <v>77</v>
      </c>
      <c r="B19" s="322" t="s">
        <v>521</v>
      </c>
      <c r="C19" s="334">
        <v>890442</v>
      </c>
      <c r="D19" s="330">
        <v>0</v>
      </c>
      <c r="E19" s="330">
        <v>108</v>
      </c>
      <c r="F19" s="330">
        <v>0</v>
      </c>
    </row>
    <row r="20" spans="1:6" ht="12.75">
      <c r="A20" s="165" t="s">
        <v>79</v>
      </c>
      <c r="B20" s="139" t="s">
        <v>522</v>
      </c>
      <c r="C20" s="139">
        <v>851011</v>
      </c>
      <c r="D20" s="140">
        <v>0</v>
      </c>
      <c r="E20" s="140">
        <v>107</v>
      </c>
      <c r="F20" s="140">
        <v>0</v>
      </c>
    </row>
    <row r="21" spans="1:6" ht="12.75">
      <c r="A21" s="165" t="s">
        <v>81</v>
      </c>
      <c r="B21" s="139" t="s">
        <v>523</v>
      </c>
      <c r="C21" s="139">
        <v>851011</v>
      </c>
      <c r="D21" s="140">
        <v>0</v>
      </c>
      <c r="E21" s="140">
        <v>60</v>
      </c>
      <c r="F21" s="140">
        <v>0</v>
      </c>
    </row>
    <row r="22" spans="1:6" ht="12.75">
      <c r="A22" s="165" t="s">
        <v>83</v>
      </c>
      <c r="B22" s="322" t="s">
        <v>447</v>
      </c>
      <c r="C22" s="166">
        <v>421100</v>
      </c>
      <c r="D22" s="149">
        <v>6000</v>
      </c>
      <c r="E22" s="149">
        <v>6000</v>
      </c>
      <c r="F22" s="149">
        <v>6000</v>
      </c>
    </row>
    <row r="23" spans="1:6" ht="12.75">
      <c r="A23" s="165" t="s">
        <v>86</v>
      </c>
      <c r="B23" s="139" t="s">
        <v>524</v>
      </c>
      <c r="C23" s="139">
        <v>841126</v>
      </c>
      <c r="D23" s="140">
        <v>0</v>
      </c>
      <c r="E23" s="140">
        <v>293</v>
      </c>
      <c r="F23" s="140">
        <v>0</v>
      </c>
    </row>
    <row r="24" spans="1:6" ht="12.75">
      <c r="A24" s="165" t="s">
        <v>90</v>
      </c>
      <c r="B24" s="139" t="s">
        <v>600</v>
      </c>
      <c r="C24" s="166">
        <v>841126</v>
      </c>
      <c r="D24" s="149">
        <v>0</v>
      </c>
      <c r="E24" s="149">
        <v>0</v>
      </c>
      <c r="F24" s="149">
        <v>800</v>
      </c>
    </row>
    <row r="25" spans="1:6" ht="12.75">
      <c r="A25" s="139"/>
      <c r="B25" s="139" t="s">
        <v>237</v>
      </c>
      <c r="C25" s="166"/>
      <c r="D25" s="155">
        <f>SUM(D14:D22)</f>
        <v>13943</v>
      </c>
      <c r="E25" s="155">
        <f>SUM(E14:E23)</f>
        <v>25215</v>
      </c>
      <c r="F25" s="155">
        <f>SUM(F12:F24)</f>
        <v>16126</v>
      </c>
    </row>
    <row r="26" spans="1:6" ht="12.75">
      <c r="A26" s="145"/>
      <c r="B26" s="145"/>
      <c r="C26" s="145"/>
      <c r="D26" s="263"/>
      <c r="E26" s="263"/>
      <c r="F26" s="263"/>
    </row>
    <row r="27" ht="12.75">
      <c r="A27" t="s">
        <v>565</v>
      </c>
    </row>
    <row r="28" ht="12.75">
      <c r="G28" s="141" t="e">
        <f>#REF!</f>
        <v>#REF!</v>
      </c>
    </row>
    <row r="29" spans="1:6" ht="12.75">
      <c r="A29" s="148" t="s">
        <v>242</v>
      </c>
      <c r="B29" s="161" t="s">
        <v>243</v>
      </c>
      <c r="C29" s="162" t="s">
        <v>244</v>
      </c>
      <c r="D29" s="326" t="s">
        <v>374</v>
      </c>
      <c r="E29" s="444" t="s">
        <v>387</v>
      </c>
      <c r="F29" s="326" t="s">
        <v>544</v>
      </c>
    </row>
    <row r="30" spans="1:6" ht="12.75">
      <c r="A30" s="163" t="s">
        <v>245</v>
      </c>
      <c r="B30" s="164"/>
      <c r="C30" s="163" t="s">
        <v>246</v>
      </c>
      <c r="D30" s="327" t="s">
        <v>443</v>
      </c>
      <c r="E30" s="445" t="s">
        <v>247</v>
      </c>
      <c r="F30" s="327" t="s">
        <v>443</v>
      </c>
    </row>
    <row r="31" spans="1:6" ht="12.75">
      <c r="A31" s="164"/>
      <c r="B31" s="164"/>
      <c r="C31" s="164"/>
      <c r="D31" s="328" t="s">
        <v>256</v>
      </c>
      <c r="E31" s="445" t="s">
        <v>248</v>
      </c>
      <c r="F31" s="328" t="s">
        <v>256</v>
      </c>
    </row>
    <row r="32" spans="1:6" ht="12.75">
      <c r="A32" s="165"/>
      <c r="B32" s="165"/>
      <c r="C32" s="165"/>
      <c r="D32" s="329" t="s">
        <v>444</v>
      </c>
      <c r="E32" s="446" t="s">
        <v>249</v>
      </c>
      <c r="F32" s="329" t="s">
        <v>233</v>
      </c>
    </row>
    <row r="33" spans="1:6" ht="12.75">
      <c r="A33" s="139" t="s">
        <v>51</v>
      </c>
      <c r="B33" s="139" t="s">
        <v>446</v>
      </c>
      <c r="C33" s="166">
        <v>421100</v>
      </c>
      <c r="D33" s="140">
        <v>6000</v>
      </c>
      <c r="E33" s="140">
        <v>0</v>
      </c>
      <c r="F33" s="140">
        <v>6000</v>
      </c>
    </row>
    <row r="34" spans="1:6" ht="12.75">
      <c r="A34" s="139"/>
      <c r="B34" s="139" t="s">
        <v>237</v>
      </c>
      <c r="C34" s="166"/>
      <c r="D34" s="140">
        <v>6000</v>
      </c>
      <c r="E34" s="140">
        <v>0</v>
      </c>
      <c r="F34" s="140">
        <v>6000</v>
      </c>
    </row>
    <row r="36" ht="13.5" customHeight="1">
      <c r="A36" t="s">
        <v>566</v>
      </c>
    </row>
    <row r="37" ht="13.5" customHeight="1"/>
    <row r="38" spans="1:6" ht="13.5" customHeight="1">
      <c r="A38" s="148" t="s">
        <v>242</v>
      </c>
      <c r="B38" s="161" t="s">
        <v>243</v>
      </c>
      <c r="C38" s="162" t="s">
        <v>244</v>
      </c>
      <c r="D38" s="326" t="s">
        <v>374</v>
      </c>
      <c r="E38" s="444" t="s">
        <v>387</v>
      </c>
      <c r="F38" s="326" t="s">
        <v>544</v>
      </c>
    </row>
    <row r="39" spans="1:6" ht="13.5" customHeight="1">
      <c r="A39" s="163" t="s">
        <v>245</v>
      </c>
      <c r="B39" s="164"/>
      <c r="C39" s="163" t="s">
        <v>246</v>
      </c>
      <c r="D39" s="327" t="s">
        <v>443</v>
      </c>
      <c r="E39" s="445" t="s">
        <v>247</v>
      </c>
      <c r="F39" s="327" t="s">
        <v>443</v>
      </c>
    </row>
    <row r="40" spans="1:6" ht="12.75">
      <c r="A40" s="164"/>
      <c r="B40" s="164"/>
      <c r="C40" s="164"/>
      <c r="D40" s="328" t="s">
        <v>256</v>
      </c>
      <c r="E40" s="445" t="s">
        <v>248</v>
      </c>
      <c r="F40" s="328" t="s">
        <v>256</v>
      </c>
    </row>
    <row r="41" spans="1:12" ht="12.75">
      <c r="A41" s="165"/>
      <c r="B41" s="165"/>
      <c r="C41" s="165"/>
      <c r="D41" s="329" t="s">
        <v>444</v>
      </c>
      <c r="E41" s="446" t="s">
        <v>249</v>
      </c>
      <c r="F41" s="329" t="s">
        <v>233</v>
      </c>
      <c r="H41" s="145"/>
      <c r="I41" s="262"/>
      <c r="J41" s="262"/>
      <c r="K41" s="151"/>
      <c r="L41" s="151"/>
    </row>
    <row r="42" spans="1:12" ht="12.75">
      <c r="A42" s="139" t="s">
        <v>51</v>
      </c>
      <c r="B42" s="139" t="s">
        <v>250</v>
      </c>
      <c r="C42" s="166">
        <v>841402</v>
      </c>
      <c r="D42" s="140">
        <v>6943</v>
      </c>
      <c r="E42" s="140">
        <v>6943</v>
      </c>
      <c r="F42" s="140">
        <v>7158</v>
      </c>
      <c r="H42" s="261"/>
      <c r="I42" s="261"/>
      <c r="J42" s="261"/>
      <c r="K42" s="261"/>
      <c r="L42" s="261"/>
    </row>
    <row r="43" spans="1:12" ht="12.75">
      <c r="A43" s="139"/>
      <c r="B43" s="139" t="s">
        <v>237</v>
      </c>
      <c r="C43" s="166"/>
      <c r="D43" s="140">
        <v>6943</v>
      </c>
      <c r="E43" s="140">
        <v>6943</v>
      </c>
      <c r="F43" s="140">
        <v>7158</v>
      </c>
      <c r="H43" s="261"/>
      <c r="I43" s="261"/>
      <c r="J43" s="261"/>
      <c r="K43" s="261"/>
      <c r="L43" s="261"/>
    </row>
    <row r="44" spans="1:12" ht="12.75">
      <c r="A44" s="145"/>
      <c r="B44" s="145"/>
      <c r="C44" s="145"/>
      <c r="D44" s="263"/>
      <c r="H44" s="145"/>
      <c r="I44" s="321"/>
      <c r="J44" s="262"/>
      <c r="K44" s="151"/>
      <c r="L44" s="321"/>
    </row>
    <row r="45" spans="1:12" ht="12.75">
      <c r="A45" s="145"/>
      <c r="B45" s="145"/>
      <c r="C45" s="145"/>
      <c r="D45" s="263"/>
      <c r="H45" s="145"/>
      <c r="I45" s="321"/>
      <c r="J45" s="262"/>
      <c r="K45" s="151"/>
      <c r="L45" s="321"/>
    </row>
    <row r="46" spans="1:12" ht="12.75">
      <c r="A46" t="s">
        <v>567</v>
      </c>
      <c r="H46" s="145"/>
      <c r="I46" s="321"/>
      <c r="J46" s="262"/>
      <c r="K46" s="151"/>
      <c r="L46" s="321"/>
    </row>
    <row r="47" spans="8:12" ht="12.75">
      <c r="H47" s="150"/>
      <c r="I47" s="320"/>
      <c r="J47" s="151"/>
      <c r="K47" s="151"/>
      <c r="L47" s="320"/>
    </row>
    <row r="48" spans="1:6" ht="12.75">
      <c r="A48" s="167" t="s">
        <v>242</v>
      </c>
      <c r="B48" s="167" t="s">
        <v>243</v>
      </c>
      <c r="C48" s="148" t="s">
        <v>244</v>
      </c>
      <c r="D48" s="326" t="s">
        <v>374</v>
      </c>
      <c r="E48" s="444" t="s">
        <v>387</v>
      </c>
      <c r="F48" s="326" t="s">
        <v>544</v>
      </c>
    </row>
    <row r="49" spans="1:6" ht="12.75">
      <c r="A49" s="164" t="s">
        <v>245</v>
      </c>
      <c r="B49" s="164"/>
      <c r="C49" s="163" t="s">
        <v>246</v>
      </c>
      <c r="D49" s="327" t="s">
        <v>443</v>
      </c>
      <c r="E49" s="445" t="s">
        <v>247</v>
      </c>
      <c r="F49" s="327" t="s">
        <v>443</v>
      </c>
    </row>
    <row r="50" spans="1:6" ht="12.75">
      <c r="A50" s="164"/>
      <c r="B50" s="164"/>
      <c r="C50" s="164"/>
      <c r="D50" s="328" t="s">
        <v>256</v>
      </c>
      <c r="E50" s="445" t="s">
        <v>248</v>
      </c>
      <c r="F50" s="328" t="s">
        <v>256</v>
      </c>
    </row>
    <row r="51" spans="1:6" ht="12.75">
      <c r="A51" s="165"/>
      <c r="B51" s="165"/>
      <c r="C51" s="165"/>
      <c r="D51" s="329" t="s">
        <v>444</v>
      </c>
      <c r="E51" s="446" t="s">
        <v>249</v>
      </c>
      <c r="F51" s="329" t="s">
        <v>233</v>
      </c>
    </row>
    <row r="52" spans="1:6" ht="12.75">
      <c r="A52" s="139" t="s">
        <v>51</v>
      </c>
      <c r="B52" s="139" t="s">
        <v>445</v>
      </c>
      <c r="C52" s="166">
        <v>841403</v>
      </c>
      <c r="D52" s="304">
        <v>1000</v>
      </c>
      <c r="E52" s="304">
        <v>1000</v>
      </c>
      <c r="F52" s="304">
        <v>0</v>
      </c>
    </row>
    <row r="53" spans="1:6" ht="12.75">
      <c r="A53" s="139" t="s">
        <v>54</v>
      </c>
      <c r="B53" s="139" t="s">
        <v>518</v>
      </c>
      <c r="C53" s="166">
        <v>841403</v>
      </c>
      <c r="D53" s="304">
        <v>0</v>
      </c>
      <c r="E53" s="304">
        <v>9927</v>
      </c>
      <c r="F53" s="304">
        <v>0</v>
      </c>
    </row>
    <row r="54" spans="1:6" ht="12.75">
      <c r="A54" s="139"/>
      <c r="B54" s="139" t="s">
        <v>239</v>
      </c>
      <c r="C54" s="139"/>
      <c r="D54" s="147">
        <f>D52+D53</f>
        <v>1000</v>
      </c>
      <c r="E54" s="147">
        <f>E52+E53</f>
        <v>10927</v>
      </c>
      <c r="F54" s="147">
        <v>0</v>
      </c>
    </row>
    <row r="55" spans="1:4" ht="12.75">
      <c r="A55" s="145"/>
      <c r="B55" s="145"/>
      <c r="C55" s="145"/>
      <c r="D55" s="263"/>
    </row>
    <row r="57" ht="12.75">
      <c r="A57" t="s">
        <v>568</v>
      </c>
    </row>
    <row r="59" spans="1:6" ht="12.75">
      <c r="A59" s="331" t="s">
        <v>242</v>
      </c>
      <c r="B59" s="331" t="s">
        <v>243</v>
      </c>
      <c r="C59" s="305" t="s">
        <v>244</v>
      </c>
      <c r="D59" s="326" t="s">
        <v>374</v>
      </c>
      <c r="E59" s="444" t="s">
        <v>387</v>
      </c>
      <c r="F59" s="326" t="s">
        <v>544</v>
      </c>
    </row>
    <row r="60" spans="1:6" ht="12.75">
      <c r="A60" s="332" t="s">
        <v>245</v>
      </c>
      <c r="B60" s="332"/>
      <c r="C60" s="306" t="s">
        <v>246</v>
      </c>
      <c r="D60" s="327" t="s">
        <v>443</v>
      </c>
      <c r="E60" s="445" t="s">
        <v>247</v>
      </c>
      <c r="F60" s="327" t="s">
        <v>443</v>
      </c>
    </row>
    <row r="61" spans="1:6" ht="12.75">
      <c r="A61" s="332"/>
      <c r="B61" s="332"/>
      <c r="C61" s="332"/>
      <c r="D61" s="328" t="s">
        <v>256</v>
      </c>
      <c r="E61" s="445" t="s">
        <v>248</v>
      </c>
      <c r="F61" s="328" t="s">
        <v>256</v>
      </c>
    </row>
    <row r="62" spans="1:6" ht="12.75">
      <c r="A62" s="333"/>
      <c r="B62" s="333"/>
      <c r="C62" s="333"/>
      <c r="D62" s="329" t="s">
        <v>444</v>
      </c>
      <c r="E62" s="446" t="s">
        <v>249</v>
      </c>
      <c r="F62" s="329" t="s">
        <v>233</v>
      </c>
    </row>
    <row r="63" spans="1:6" ht="12.75">
      <c r="A63" s="322" t="s">
        <v>51</v>
      </c>
      <c r="B63" s="322" t="s">
        <v>519</v>
      </c>
      <c r="C63" s="334">
        <v>890442</v>
      </c>
      <c r="D63" s="330">
        <v>0</v>
      </c>
      <c r="E63" s="330">
        <v>271</v>
      </c>
      <c r="F63" s="330">
        <v>0</v>
      </c>
    </row>
    <row r="64" spans="1:6" ht="12.75">
      <c r="A64" s="322" t="s">
        <v>54</v>
      </c>
      <c r="B64" s="322" t="s">
        <v>520</v>
      </c>
      <c r="C64" s="334">
        <v>890442</v>
      </c>
      <c r="D64" s="330">
        <v>0</v>
      </c>
      <c r="E64" s="330">
        <v>506</v>
      </c>
      <c r="F64" s="330">
        <v>0</v>
      </c>
    </row>
    <row r="65" spans="1:6" ht="12.75">
      <c r="A65" s="322" t="s">
        <v>57</v>
      </c>
      <c r="B65" s="322" t="s">
        <v>521</v>
      </c>
      <c r="C65" s="334">
        <v>890442</v>
      </c>
      <c r="D65" s="330">
        <v>0</v>
      </c>
      <c r="E65" s="330">
        <v>108</v>
      </c>
      <c r="F65" s="330">
        <v>0</v>
      </c>
    </row>
    <row r="66" spans="1:6" ht="12.75">
      <c r="A66" s="322"/>
      <c r="B66" s="322" t="s">
        <v>237</v>
      </c>
      <c r="C66" s="322"/>
      <c r="D66" s="330">
        <f>SUM(D63:D65)</f>
        <v>0</v>
      </c>
      <c r="E66" s="330">
        <f>SUM(E63:E65)</f>
        <v>885</v>
      </c>
      <c r="F66" s="330">
        <f>SUM(F63:F65)</f>
        <v>0</v>
      </c>
    </row>
    <row r="68" ht="12.75">
      <c r="A68" t="s">
        <v>569</v>
      </c>
    </row>
    <row r="70" spans="1:6" ht="12.75">
      <c r="A70" s="167" t="s">
        <v>242</v>
      </c>
      <c r="B70" s="167" t="s">
        <v>243</v>
      </c>
      <c r="C70" s="148" t="s">
        <v>244</v>
      </c>
      <c r="D70" s="326" t="s">
        <v>374</v>
      </c>
      <c r="E70" s="444" t="s">
        <v>387</v>
      </c>
      <c r="F70" s="326" t="s">
        <v>544</v>
      </c>
    </row>
    <row r="71" spans="1:6" ht="12.75">
      <c r="A71" s="164" t="s">
        <v>245</v>
      </c>
      <c r="B71" s="164"/>
      <c r="C71" s="163" t="s">
        <v>246</v>
      </c>
      <c r="D71" s="327" t="s">
        <v>443</v>
      </c>
      <c r="E71" s="445" t="s">
        <v>247</v>
      </c>
      <c r="F71" s="327" t="s">
        <v>443</v>
      </c>
    </row>
    <row r="72" spans="1:6" ht="12.75">
      <c r="A72" s="164"/>
      <c r="B72" s="164"/>
      <c r="C72" s="164"/>
      <c r="D72" s="328" t="s">
        <v>256</v>
      </c>
      <c r="E72" s="445" t="s">
        <v>248</v>
      </c>
      <c r="F72" s="328" t="s">
        <v>256</v>
      </c>
    </row>
    <row r="73" spans="1:6" ht="12.75">
      <c r="A73" s="165"/>
      <c r="B73" s="165"/>
      <c r="C73" s="165"/>
      <c r="D73" s="329" t="s">
        <v>444</v>
      </c>
      <c r="E73" s="446" t="s">
        <v>249</v>
      </c>
      <c r="F73" s="329" t="s">
        <v>233</v>
      </c>
    </row>
    <row r="74" spans="1:6" ht="12.75">
      <c r="A74" s="322" t="s">
        <v>51</v>
      </c>
      <c r="B74" s="139" t="s">
        <v>522</v>
      </c>
      <c r="C74" s="139">
        <v>851011</v>
      </c>
      <c r="D74" s="140">
        <v>0</v>
      </c>
      <c r="E74" s="140">
        <v>107</v>
      </c>
      <c r="F74" s="140">
        <v>0</v>
      </c>
    </row>
    <row r="75" spans="1:6" ht="12.75">
      <c r="A75" s="322" t="s">
        <v>54</v>
      </c>
      <c r="B75" s="139" t="s">
        <v>523</v>
      </c>
      <c r="C75" s="139">
        <v>851011</v>
      </c>
      <c r="D75" s="140">
        <v>0</v>
      </c>
      <c r="E75" s="140">
        <v>60</v>
      </c>
      <c r="F75" s="140">
        <v>0</v>
      </c>
    </row>
    <row r="76" spans="1:6" ht="12.75">
      <c r="A76" s="156"/>
      <c r="B76" s="154" t="s">
        <v>237</v>
      </c>
      <c r="C76" s="154"/>
      <c r="D76" s="157"/>
      <c r="E76" s="157">
        <f>SUM(E74:E75)</f>
        <v>167</v>
      </c>
      <c r="F76" s="157">
        <f>SUM(F74:F75)</f>
        <v>0</v>
      </c>
    </row>
    <row r="77" spans="1:4" ht="12.75">
      <c r="A77" s="145"/>
      <c r="B77" s="145"/>
      <c r="C77" s="145"/>
      <c r="D77" s="263"/>
    </row>
    <row r="78" ht="12.75">
      <c r="A78" t="s">
        <v>570</v>
      </c>
    </row>
    <row r="80" spans="1:6" ht="12.75">
      <c r="A80" s="167" t="s">
        <v>242</v>
      </c>
      <c r="B80" s="167" t="s">
        <v>243</v>
      </c>
      <c r="C80" s="148" t="s">
        <v>244</v>
      </c>
      <c r="D80" s="326" t="s">
        <v>374</v>
      </c>
      <c r="E80" s="444" t="s">
        <v>387</v>
      </c>
      <c r="F80" s="326" t="s">
        <v>544</v>
      </c>
    </row>
    <row r="81" spans="1:6" ht="12.75">
      <c r="A81" s="164" t="s">
        <v>245</v>
      </c>
      <c r="B81" s="164"/>
      <c r="C81" s="163" t="s">
        <v>246</v>
      </c>
      <c r="D81" s="327" t="s">
        <v>443</v>
      </c>
      <c r="E81" s="445" t="s">
        <v>247</v>
      </c>
      <c r="F81" s="327" t="s">
        <v>443</v>
      </c>
    </row>
    <row r="82" spans="1:6" ht="12.75">
      <c r="A82" s="164"/>
      <c r="B82" s="164"/>
      <c r="C82" s="164"/>
      <c r="D82" s="328" t="s">
        <v>256</v>
      </c>
      <c r="E82" s="445" t="s">
        <v>248</v>
      </c>
      <c r="F82" s="328" t="s">
        <v>256</v>
      </c>
    </row>
    <row r="83" spans="1:6" ht="12.75">
      <c r="A83" s="165"/>
      <c r="B83" s="165"/>
      <c r="C83" s="165"/>
      <c r="D83" s="329" t="s">
        <v>444</v>
      </c>
      <c r="E83" s="446" t="s">
        <v>249</v>
      </c>
      <c r="F83" s="329" t="s">
        <v>233</v>
      </c>
    </row>
    <row r="84" spans="1:6" ht="12.75">
      <c r="A84" s="322" t="s">
        <v>51</v>
      </c>
      <c r="B84" s="139" t="s">
        <v>524</v>
      </c>
      <c r="C84" s="139">
        <v>841126</v>
      </c>
      <c r="D84" s="140">
        <v>0</v>
      </c>
      <c r="E84" s="140">
        <v>293</v>
      </c>
      <c r="F84" s="140"/>
    </row>
    <row r="85" spans="1:6" ht="12.75">
      <c r="A85" s="322" t="s">
        <v>54</v>
      </c>
      <c r="B85" s="139" t="s">
        <v>601</v>
      </c>
      <c r="C85" s="139">
        <v>841126</v>
      </c>
      <c r="D85" s="140">
        <v>0</v>
      </c>
      <c r="E85" s="140">
        <v>0</v>
      </c>
      <c r="F85" s="140">
        <v>800</v>
      </c>
    </row>
    <row r="86" spans="1:6" ht="12.75">
      <c r="A86" s="156"/>
      <c r="B86" s="154" t="s">
        <v>237</v>
      </c>
      <c r="C86" s="154"/>
      <c r="D86" s="157">
        <v>0</v>
      </c>
      <c r="E86" s="157">
        <f>SUM(E84:E84)</f>
        <v>293</v>
      </c>
      <c r="F86" s="157">
        <v>800</v>
      </c>
    </row>
  </sheetData>
  <sheetProtection/>
  <mergeCells count="2">
    <mergeCell ref="A2:F2"/>
    <mergeCell ref="A4:F4"/>
  </mergeCells>
  <printOptions/>
  <pageMargins left="0.3937007874015748" right="0.11811023622047245" top="0.7480314960629921" bottom="0.7480314960629921" header="0.31496062992125984" footer="0.31496062992125984"/>
  <pageSetup horizontalDpi="600" verticalDpi="600" orientation="portrait" paperSize="9" r:id="rId1"/>
  <rowBreaks count="1" manualBreakCount="1">
    <brk id="5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C3:P31"/>
  <sheetViews>
    <sheetView zoomScalePageLayoutView="0" workbookViewId="0" topLeftCell="A1">
      <selection activeCell="M26" sqref="M26"/>
    </sheetView>
  </sheetViews>
  <sheetFormatPr defaultColWidth="9.00390625" defaultRowHeight="12.75"/>
  <cols>
    <col min="2" max="2" width="3.125" style="0" customWidth="1"/>
    <col min="3" max="3" width="26.25390625" style="0" customWidth="1"/>
    <col min="4" max="4" width="9.875" style="0" customWidth="1"/>
    <col min="5" max="5" width="10.625" style="0" bestFit="1" customWidth="1"/>
    <col min="6" max="6" width="9.375" style="0" customWidth="1"/>
    <col min="7" max="7" width="0.12890625" style="0" customWidth="1"/>
    <col min="8" max="8" width="10.875" style="0" bestFit="1" customWidth="1"/>
    <col min="9" max="9" width="8.25390625" style="0" customWidth="1"/>
    <col min="10" max="10" width="8.375" style="0" customWidth="1"/>
    <col min="11" max="11" width="9.25390625" style="0" customWidth="1"/>
    <col min="12" max="12" width="9.375" style="0" bestFit="1" customWidth="1"/>
    <col min="13" max="14" width="10.75390625" style="0" customWidth="1"/>
    <col min="15" max="15" width="11.75390625" style="0" customWidth="1"/>
    <col min="16" max="16" width="9.625" style="0" customWidth="1"/>
  </cols>
  <sheetData>
    <row r="3" spans="11:16" ht="12.75">
      <c r="K3" s="652" t="s">
        <v>302</v>
      </c>
      <c r="L3" s="652"/>
      <c r="O3" s="158"/>
      <c r="P3" s="158"/>
    </row>
    <row r="7" spans="4:12" ht="12.75">
      <c r="D7" s="596" t="s">
        <v>366</v>
      </c>
      <c r="E7" s="596"/>
      <c r="F7" s="596"/>
      <c r="G7" s="596"/>
      <c r="H7" s="596"/>
      <c r="I7" s="596"/>
      <c r="J7" s="596"/>
      <c r="K7" s="136"/>
      <c r="L7" s="136"/>
    </row>
    <row r="8" spans="5:9" ht="12.75">
      <c r="E8" s="596" t="s">
        <v>367</v>
      </c>
      <c r="F8" s="596"/>
      <c r="G8" s="596"/>
      <c r="H8" s="596"/>
      <c r="I8" s="596"/>
    </row>
    <row r="10" spans="11:16" ht="12.75">
      <c r="K10" s="653" t="s">
        <v>368</v>
      </c>
      <c r="L10" s="653"/>
      <c r="O10" s="158"/>
      <c r="P10" s="158"/>
    </row>
    <row r="13" spans="3:16" ht="12.75">
      <c r="C13" s="340" t="s">
        <v>3</v>
      </c>
      <c r="D13" s="251" t="s">
        <v>369</v>
      </c>
      <c r="E13" s="174" t="s">
        <v>370</v>
      </c>
      <c r="F13" s="341">
        <v>41640</v>
      </c>
      <c r="G13" s="342" t="s">
        <v>371</v>
      </c>
      <c r="H13" s="601"/>
      <c r="I13" s="601"/>
      <c r="J13" s="601"/>
      <c r="K13" s="602"/>
      <c r="L13" s="250"/>
      <c r="M13" s="250"/>
      <c r="N13" s="250"/>
      <c r="O13" s="250"/>
      <c r="P13" s="248"/>
    </row>
    <row r="14" spans="3:12" ht="13.5" customHeight="1">
      <c r="C14" s="343"/>
      <c r="D14" s="251" t="s">
        <v>372</v>
      </c>
      <c r="E14" s="252" t="s">
        <v>373</v>
      </c>
      <c r="F14" s="252" t="s">
        <v>304</v>
      </c>
      <c r="G14" s="249"/>
      <c r="H14" s="249" t="s">
        <v>375</v>
      </c>
      <c r="I14" s="249" t="s">
        <v>381</v>
      </c>
      <c r="J14" s="249" t="s">
        <v>382</v>
      </c>
      <c r="K14" s="344" t="s">
        <v>239</v>
      </c>
      <c r="L14" s="253"/>
    </row>
    <row r="15" spans="3:14" ht="12.75">
      <c r="C15" s="648" t="s">
        <v>383</v>
      </c>
      <c r="D15" s="650">
        <v>30796</v>
      </c>
      <c r="E15" s="651">
        <v>2006</v>
      </c>
      <c r="F15" s="650">
        <v>11978</v>
      </c>
      <c r="G15" s="268"/>
      <c r="H15" s="650">
        <v>7158</v>
      </c>
      <c r="I15" s="650">
        <v>3741</v>
      </c>
      <c r="J15" s="650">
        <v>1079</v>
      </c>
      <c r="K15" s="650">
        <f>H15+I15+J15</f>
        <v>11978</v>
      </c>
      <c r="L15" s="254"/>
      <c r="M15" s="254"/>
      <c r="N15" s="254"/>
    </row>
    <row r="16" spans="3:11" ht="12.75">
      <c r="C16" s="649"/>
      <c r="D16" s="650"/>
      <c r="E16" s="651"/>
      <c r="F16" s="650"/>
      <c r="G16" s="268"/>
      <c r="H16" s="650"/>
      <c r="I16" s="650"/>
      <c r="J16" s="650"/>
      <c r="K16" s="650"/>
    </row>
    <row r="17" spans="3:11" ht="12.75">
      <c r="C17" s="154" t="s">
        <v>237</v>
      </c>
      <c r="D17" s="345">
        <f>SUM(D15:D16)</f>
        <v>30796</v>
      </c>
      <c r="E17" s="154"/>
      <c r="F17" s="345">
        <f>F15</f>
        <v>11978</v>
      </c>
      <c r="G17" s="345">
        <f>SUM(G15:G16)</f>
        <v>0</v>
      </c>
      <c r="H17" s="345">
        <f>SUM(H15:H16)</f>
        <v>7158</v>
      </c>
      <c r="I17" s="345">
        <f>SUM(I15:I16)</f>
        <v>3741</v>
      </c>
      <c r="J17" s="345">
        <f>SUM(J15:J16)</f>
        <v>1079</v>
      </c>
      <c r="K17" s="345">
        <f>SUM(K15:K16)</f>
        <v>11978</v>
      </c>
    </row>
    <row r="18" spans="3:13" ht="12.75">
      <c r="C18" s="254"/>
      <c r="D18" s="254"/>
      <c r="E18" s="254"/>
      <c r="F18" s="255"/>
      <c r="G18" s="255"/>
      <c r="H18" s="255"/>
      <c r="I18" s="255"/>
      <c r="J18" s="255"/>
      <c r="K18" s="255"/>
      <c r="L18" s="255"/>
      <c r="M18" s="255"/>
    </row>
    <row r="19" spans="3:13" ht="12.75">
      <c r="C19" s="254"/>
      <c r="D19" s="254"/>
      <c r="E19" s="254"/>
      <c r="F19" s="255"/>
      <c r="G19" s="255"/>
      <c r="H19" s="255"/>
      <c r="I19" s="255"/>
      <c r="J19" s="255"/>
      <c r="K19" s="255"/>
      <c r="L19" s="255"/>
      <c r="M19" s="255"/>
    </row>
    <row r="20" spans="3:13" ht="12.75">
      <c r="C20" s="254"/>
      <c r="D20" s="254"/>
      <c r="E20" s="254"/>
      <c r="F20" s="255"/>
      <c r="G20" s="255"/>
      <c r="H20" s="255"/>
      <c r="I20" s="255"/>
      <c r="J20" s="255"/>
      <c r="K20" s="255"/>
      <c r="L20" s="255"/>
      <c r="M20" s="255"/>
    </row>
    <row r="21" spans="3:13" ht="12.75">
      <c r="C21" s="254"/>
      <c r="D21" s="254"/>
      <c r="E21" s="254"/>
      <c r="F21" s="255"/>
      <c r="G21" s="255"/>
      <c r="H21" s="255"/>
      <c r="I21" s="255"/>
      <c r="J21" s="255"/>
      <c r="K21" s="255"/>
      <c r="L21" s="255"/>
      <c r="M21" s="255"/>
    </row>
    <row r="22" spans="3:13" ht="12.75">
      <c r="C22" s="254"/>
      <c r="D22" s="254"/>
      <c r="E22" s="254"/>
      <c r="F22" s="255"/>
      <c r="G22" s="255"/>
      <c r="H22" s="255"/>
      <c r="I22" s="255"/>
      <c r="J22" s="255"/>
      <c r="K22" s="255"/>
      <c r="L22" s="255"/>
      <c r="M22" s="255"/>
    </row>
    <row r="23" spans="3:13" ht="12.75">
      <c r="C23" s="254"/>
      <c r="D23" s="254"/>
      <c r="E23" s="254"/>
      <c r="F23" s="255"/>
      <c r="G23" s="255"/>
      <c r="H23" s="255"/>
      <c r="I23" s="255"/>
      <c r="J23" s="255"/>
      <c r="K23" s="255"/>
      <c r="L23" s="255"/>
      <c r="M23" s="255"/>
    </row>
    <row r="24" spans="6:13" ht="12.75">
      <c r="F24" s="145"/>
      <c r="G24" s="145"/>
      <c r="H24" s="255"/>
      <c r="I24" s="255"/>
      <c r="J24" s="255"/>
      <c r="K24" s="255"/>
      <c r="L24" s="255"/>
      <c r="M24" s="255"/>
    </row>
    <row r="25" spans="6:13" ht="12.75">
      <c r="F25" s="145"/>
      <c r="G25" s="145"/>
      <c r="H25" s="255"/>
      <c r="I25" s="255"/>
      <c r="J25" s="255"/>
      <c r="K25" s="255"/>
      <c r="L25" s="255"/>
      <c r="M25" s="255"/>
    </row>
    <row r="26" spans="6:13" ht="12.75">
      <c r="F26" s="145"/>
      <c r="G26" s="145"/>
      <c r="H26" s="255"/>
      <c r="I26" s="255"/>
      <c r="J26" s="255"/>
      <c r="K26" s="255"/>
      <c r="L26" s="255"/>
      <c r="M26" s="255"/>
    </row>
    <row r="27" spans="6:13" ht="12.75">
      <c r="F27" s="145"/>
      <c r="G27" s="145"/>
      <c r="H27" s="255"/>
      <c r="I27" s="255"/>
      <c r="J27" s="255"/>
      <c r="K27" s="255"/>
      <c r="L27" s="255"/>
      <c r="M27" s="255"/>
    </row>
    <row r="28" spans="6:13" ht="12.75">
      <c r="F28" s="145"/>
      <c r="G28" s="145"/>
      <c r="H28" s="255"/>
      <c r="I28" s="255"/>
      <c r="J28" s="255"/>
      <c r="K28" s="255"/>
      <c r="L28" s="255"/>
      <c r="M28" s="255"/>
    </row>
    <row r="29" spans="6:13" ht="12.75">
      <c r="F29" s="145"/>
      <c r="G29" s="145"/>
      <c r="H29" s="230"/>
      <c r="I29" s="230"/>
      <c r="J29" s="230"/>
      <c r="K29" s="230"/>
      <c r="L29" s="230"/>
      <c r="M29" s="230"/>
    </row>
    <row r="30" spans="6:13" ht="12.75">
      <c r="F30" s="145"/>
      <c r="G30" s="145"/>
      <c r="H30" s="145"/>
      <c r="I30" s="145"/>
      <c r="J30" s="145"/>
      <c r="K30" s="145"/>
      <c r="L30" s="145"/>
      <c r="M30" s="145"/>
    </row>
    <row r="31" spans="6:13" ht="12.75">
      <c r="F31" s="145"/>
      <c r="G31" s="145"/>
      <c r="H31" s="145"/>
      <c r="I31" s="145"/>
      <c r="J31" s="145"/>
      <c r="K31" s="145"/>
      <c r="L31" s="145"/>
      <c r="M31" s="145"/>
    </row>
  </sheetData>
  <sheetProtection/>
  <mergeCells count="13">
    <mergeCell ref="K3:L3"/>
    <mergeCell ref="D7:J7"/>
    <mergeCell ref="E8:I8"/>
    <mergeCell ref="K10:L10"/>
    <mergeCell ref="H15:H16"/>
    <mergeCell ref="I15:I16"/>
    <mergeCell ref="C15:C16"/>
    <mergeCell ref="D15:D16"/>
    <mergeCell ref="E15:E16"/>
    <mergeCell ref="F15:F16"/>
    <mergeCell ref="H13:K13"/>
    <mergeCell ref="J15:J16"/>
    <mergeCell ref="K15:K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8">
      <selection activeCell="G7" sqref="G7"/>
    </sheetView>
  </sheetViews>
  <sheetFormatPr defaultColWidth="9.00390625" defaultRowHeight="12.75"/>
  <cols>
    <col min="1" max="1" width="14.25390625" style="224" customWidth="1"/>
    <col min="2" max="2" width="57.875" style="224" bestFit="1" customWidth="1"/>
    <col min="3" max="3" width="13.25390625" style="224" customWidth="1"/>
    <col min="4" max="4" width="12.25390625" style="224" bestFit="1" customWidth="1"/>
    <col min="5" max="16384" width="9.125" style="224" customWidth="1"/>
  </cols>
  <sheetData>
    <row r="1" spans="3:4" ht="18">
      <c r="C1" s="353"/>
      <c r="D1" s="353"/>
    </row>
    <row r="3" spans="1:4" ht="36">
      <c r="A3" s="487"/>
      <c r="B3" s="487" t="s">
        <v>607</v>
      </c>
      <c r="C3" s="355"/>
      <c r="D3" s="355"/>
    </row>
    <row r="4" spans="3:4" ht="18">
      <c r="C4" s="353" t="s">
        <v>380</v>
      </c>
      <c r="D4" s="353"/>
    </row>
    <row r="5" spans="1:4" ht="18">
      <c r="A5" s="486"/>
      <c r="B5" s="354" t="s">
        <v>608</v>
      </c>
      <c r="C5" s="354"/>
      <c r="D5" s="354"/>
    </row>
    <row r="7" spans="1:4" ht="18">
      <c r="A7" s="225" t="s">
        <v>609</v>
      </c>
      <c r="B7" s="225" t="s">
        <v>3</v>
      </c>
      <c r="C7" s="225" t="s">
        <v>323</v>
      </c>
      <c r="D7" s="225" t="s">
        <v>322</v>
      </c>
    </row>
    <row r="8" spans="1:4" ht="18">
      <c r="A8" s="525" t="s">
        <v>610</v>
      </c>
      <c r="B8" s="226" t="s">
        <v>143</v>
      </c>
      <c r="C8" s="229">
        <v>508</v>
      </c>
      <c r="D8" s="227">
        <v>51</v>
      </c>
    </row>
    <row r="9" spans="1:4" ht="18">
      <c r="A9" s="525" t="s">
        <v>611</v>
      </c>
      <c r="B9" s="226" t="s">
        <v>324</v>
      </c>
      <c r="C9" s="229">
        <v>1270</v>
      </c>
      <c r="D9" s="227"/>
    </row>
    <row r="10" spans="1:4" ht="18">
      <c r="A10" s="525" t="s">
        <v>612</v>
      </c>
      <c r="B10" s="226" t="s">
        <v>145</v>
      </c>
      <c r="C10" s="229">
        <v>508</v>
      </c>
      <c r="D10" s="227"/>
    </row>
    <row r="11" spans="1:4" ht="18">
      <c r="A11" s="525" t="s">
        <v>613</v>
      </c>
      <c r="B11" s="226" t="s">
        <v>146</v>
      </c>
      <c r="C11" s="229">
        <v>8273</v>
      </c>
      <c r="D11" s="227"/>
    </row>
    <row r="12" spans="1:4" ht="18">
      <c r="A12" s="525" t="s">
        <v>614</v>
      </c>
      <c r="B12" s="226" t="s">
        <v>190</v>
      </c>
      <c r="C12" s="229">
        <v>8866</v>
      </c>
      <c r="D12" s="227">
        <v>4394</v>
      </c>
    </row>
    <row r="13" spans="1:4" ht="18">
      <c r="A13" s="525" t="s">
        <v>615</v>
      </c>
      <c r="B13" s="226" t="s">
        <v>191</v>
      </c>
      <c r="C13" s="229">
        <v>8466</v>
      </c>
      <c r="D13" s="227">
        <v>6147</v>
      </c>
    </row>
    <row r="14" spans="1:4" ht="18">
      <c r="A14" s="526">
        <v>900080</v>
      </c>
      <c r="B14" s="226" t="s">
        <v>99</v>
      </c>
      <c r="C14" s="229">
        <v>3276</v>
      </c>
      <c r="D14" s="227">
        <v>1270</v>
      </c>
    </row>
    <row r="15" spans="1:4" ht="18">
      <c r="A15" s="527" t="s">
        <v>616</v>
      </c>
      <c r="B15" s="226" t="s">
        <v>325</v>
      </c>
      <c r="C15" s="229">
        <v>852</v>
      </c>
      <c r="D15" s="227">
        <v>230</v>
      </c>
    </row>
    <row r="16" spans="1:4" ht="18">
      <c r="A16" s="525" t="s">
        <v>616</v>
      </c>
      <c r="B16" s="226" t="s">
        <v>326</v>
      </c>
      <c r="C16" s="229">
        <v>5230</v>
      </c>
      <c r="D16" s="227">
        <v>1752</v>
      </c>
    </row>
    <row r="17" spans="1:4" ht="18">
      <c r="A17" s="525" t="s">
        <v>617</v>
      </c>
      <c r="B17" s="226" t="s">
        <v>327</v>
      </c>
      <c r="C17" s="229">
        <v>1219</v>
      </c>
      <c r="D17" s="227"/>
    </row>
    <row r="18" spans="1:4" ht="18">
      <c r="A18" s="525" t="s">
        <v>618</v>
      </c>
      <c r="B18" s="226" t="s">
        <v>69</v>
      </c>
      <c r="C18" s="229">
        <v>4902</v>
      </c>
      <c r="D18" s="227"/>
    </row>
    <row r="19" spans="1:4" ht="18">
      <c r="A19" s="525" t="s">
        <v>619</v>
      </c>
      <c r="B19" s="226" t="s">
        <v>599</v>
      </c>
      <c r="C19" s="229">
        <v>800</v>
      </c>
      <c r="D19" s="227"/>
    </row>
    <row r="20" spans="1:4" ht="18">
      <c r="A20" s="525" t="s">
        <v>620</v>
      </c>
      <c r="B20" s="226" t="s">
        <v>329</v>
      </c>
      <c r="C20" s="229">
        <v>1778</v>
      </c>
      <c r="D20" s="227"/>
    </row>
    <row r="21" spans="1:4" ht="18">
      <c r="A21" s="525" t="s">
        <v>621</v>
      </c>
      <c r="B21" s="226" t="s">
        <v>151</v>
      </c>
      <c r="C21" s="229">
        <v>12595</v>
      </c>
      <c r="D21" s="227"/>
    </row>
    <row r="22" spans="1:4" ht="18">
      <c r="A22" s="525" t="s">
        <v>622</v>
      </c>
      <c r="B22" s="226" t="s">
        <v>152</v>
      </c>
      <c r="C22" s="229">
        <v>10408</v>
      </c>
      <c r="D22" s="227">
        <v>3740</v>
      </c>
    </row>
    <row r="23" spans="1:4" ht="18">
      <c r="A23" s="527" t="s">
        <v>623</v>
      </c>
      <c r="B23" s="226" t="s">
        <v>515</v>
      </c>
      <c r="C23" s="229"/>
      <c r="D23" s="227">
        <v>227499</v>
      </c>
    </row>
    <row r="24" spans="1:4" ht="18">
      <c r="A24" s="525">
        <v>900060</v>
      </c>
      <c r="B24" s="226" t="s">
        <v>85</v>
      </c>
      <c r="C24" s="229">
        <v>700</v>
      </c>
      <c r="D24" s="227"/>
    </row>
    <row r="25" spans="1:4" ht="18">
      <c r="A25" s="525">
        <v>900070</v>
      </c>
      <c r="B25" s="226" t="s">
        <v>402</v>
      </c>
      <c r="C25" s="229">
        <v>12703</v>
      </c>
      <c r="D25" s="227"/>
    </row>
    <row r="26" spans="1:4" ht="18">
      <c r="A26" s="525"/>
      <c r="B26" s="228" t="s">
        <v>158</v>
      </c>
      <c r="C26" s="229">
        <v>500</v>
      </c>
      <c r="D26" s="229"/>
    </row>
    <row r="27" spans="1:4" ht="18">
      <c r="A27" s="525"/>
      <c r="B27" s="226" t="s">
        <v>211</v>
      </c>
      <c r="C27" s="229">
        <v>2472</v>
      </c>
      <c r="D27" s="227">
        <v>500</v>
      </c>
    </row>
    <row r="28" spans="1:4" ht="18">
      <c r="A28" s="525" t="s">
        <v>624</v>
      </c>
      <c r="B28" s="228" t="s">
        <v>88</v>
      </c>
      <c r="C28" s="229">
        <v>5154</v>
      </c>
      <c r="D28" s="227">
        <v>3414</v>
      </c>
    </row>
    <row r="29" spans="1:4" ht="18">
      <c r="A29" s="525" t="s">
        <v>625</v>
      </c>
      <c r="B29" s="228" t="s">
        <v>331</v>
      </c>
      <c r="C29" s="229">
        <v>1000</v>
      </c>
      <c r="D29" s="227"/>
    </row>
    <row r="30" spans="1:4" ht="18">
      <c r="A30" s="525" t="s">
        <v>626</v>
      </c>
      <c r="B30" s="228" t="s">
        <v>177</v>
      </c>
      <c r="C30" s="229">
        <v>300</v>
      </c>
      <c r="D30" s="227"/>
    </row>
    <row r="31" spans="1:4" ht="18">
      <c r="A31" s="525" t="s">
        <v>627</v>
      </c>
      <c r="B31" s="228" t="s">
        <v>332</v>
      </c>
      <c r="C31" s="229">
        <v>8000</v>
      </c>
      <c r="D31" s="229"/>
    </row>
    <row r="32" spans="1:4" ht="18">
      <c r="A32" s="525">
        <v>101150</v>
      </c>
      <c r="B32" s="228" t="s">
        <v>181</v>
      </c>
      <c r="C32" s="229">
        <v>200</v>
      </c>
      <c r="D32" s="229"/>
    </row>
    <row r="33" spans="1:4" ht="18">
      <c r="A33" s="525">
        <v>107060</v>
      </c>
      <c r="B33" s="228" t="s">
        <v>183</v>
      </c>
      <c r="C33" s="229">
        <v>260</v>
      </c>
      <c r="D33" s="229"/>
    </row>
    <row r="34" spans="1:4" ht="18">
      <c r="A34" s="525">
        <v>107051</v>
      </c>
      <c r="B34" s="228" t="s">
        <v>89</v>
      </c>
      <c r="C34" s="229">
        <v>6852</v>
      </c>
      <c r="D34" s="229">
        <v>3810</v>
      </c>
    </row>
    <row r="35" spans="1:4" ht="18">
      <c r="A35" s="525">
        <v>107052</v>
      </c>
      <c r="B35" s="228" t="s">
        <v>184</v>
      </c>
      <c r="C35" s="229">
        <v>1374</v>
      </c>
      <c r="D35" s="229"/>
    </row>
    <row r="36" spans="1:4" ht="18">
      <c r="A36" s="525" t="s">
        <v>628</v>
      </c>
      <c r="B36" s="228" t="s">
        <v>185</v>
      </c>
      <c r="C36" s="229">
        <v>1800</v>
      </c>
      <c r="D36" s="229"/>
    </row>
    <row r="37" spans="1:4" ht="18">
      <c r="A37" s="527" t="s">
        <v>629</v>
      </c>
      <c r="B37" s="226" t="s">
        <v>193</v>
      </c>
      <c r="C37" s="229">
        <v>675</v>
      </c>
      <c r="D37" s="227"/>
    </row>
    <row r="38" spans="1:4" ht="18">
      <c r="A38" s="527"/>
      <c r="B38" s="228" t="s">
        <v>333</v>
      </c>
      <c r="C38" s="229">
        <v>3111</v>
      </c>
      <c r="D38" s="229">
        <v>2753</v>
      </c>
    </row>
    <row r="39" spans="1:4" ht="18">
      <c r="A39" s="527" t="s">
        <v>630</v>
      </c>
      <c r="B39" s="228" t="s">
        <v>186</v>
      </c>
      <c r="C39" s="229">
        <v>3000</v>
      </c>
      <c r="D39" s="229"/>
    </row>
    <row r="40" spans="1:4" ht="18">
      <c r="A40" s="525" t="s">
        <v>631</v>
      </c>
      <c r="B40" s="228" t="s">
        <v>187</v>
      </c>
      <c r="C40" s="229">
        <v>559</v>
      </c>
      <c r="D40" s="229"/>
    </row>
    <row r="41" spans="1:4" ht="18.75">
      <c r="A41" s="528"/>
      <c r="B41" s="348" t="s">
        <v>239</v>
      </c>
      <c r="C41" s="229">
        <v>117611</v>
      </c>
      <c r="D41" s="227">
        <v>255560</v>
      </c>
    </row>
    <row r="43" spans="1:4" ht="18">
      <c r="A43" s="486"/>
      <c r="B43" s="486" t="s">
        <v>50</v>
      </c>
      <c r="C43" s="354"/>
      <c r="D43" s="354"/>
    </row>
    <row r="45" spans="1:4" ht="18">
      <c r="A45" s="346"/>
      <c r="B45" s="225" t="s">
        <v>3</v>
      </c>
      <c r="C45" s="225" t="s">
        <v>323</v>
      </c>
      <c r="D45" s="225" t="s">
        <v>322</v>
      </c>
    </row>
    <row r="46" spans="1:10" ht="18">
      <c r="A46" s="525" t="s">
        <v>619</v>
      </c>
      <c r="B46" s="228" t="s">
        <v>328</v>
      </c>
      <c r="C46" s="229">
        <v>70482</v>
      </c>
      <c r="D46" s="229">
        <v>258</v>
      </c>
      <c r="H46" s="654"/>
      <c r="I46" s="654"/>
      <c r="J46" s="654"/>
    </row>
    <row r="47" spans="1:4" ht="18">
      <c r="A47" s="529">
        <v>105010</v>
      </c>
      <c r="B47" s="228" t="s">
        <v>436</v>
      </c>
      <c r="C47" s="229">
        <v>5415</v>
      </c>
      <c r="D47" s="229"/>
    </row>
    <row r="48" spans="1:4" ht="18">
      <c r="A48" s="529">
        <v>106020</v>
      </c>
      <c r="B48" s="228" t="s">
        <v>170</v>
      </c>
      <c r="C48" s="229">
        <v>693</v>
      </c>
      <c r="D48" s="229"/>
    </row>
    <row r="49" spans="1:4" ht="18">
      <c r="A49" s="346"/>
      <c r="B49" s="226" t="s">
        <v>239</v>
      </c>
      <c r="C49" s="227">
        <v>76590</v>
      </c>
      <c r="D49" s="227">
        <v>258</v>
      </c>
    </row>
    <row r="51" spans="1:4" ht="18">
      <c r="A51" s="486"/>
      <c r="B51" s="486" t="s">
        <v>632</v>
      </c>
      <c r="C51" s="354"/>
      <c r="D51" s="354"/>
    </row>
    <row r="53" spans="1:4" ht="18">
      <c r="A53" s="346"/>
      <c r="B53" s="225" t="s">
        <v>3</v>
      </c>
      <c r="C53" s="225" t="s">
        <v>323</v>
      </c>
      <c r="D53" s="225" t="s">
        <v>322</v>
      </c>
    </row>
    <row r="54" spans="1:4" ht="18">
      <c r="A54" s="530" t="s">
        <v>633</v>
      </c>
      <c r="B54" s="228" t="s">
        <v>188</v>
      </c>
      <c r="C54" s="229">
        <v>61367</v>
      </c>
      <c r="D54" s="229"/>
    </row>
    <row r="55" spans="1:4" ht="18">
      <c r="A55" s="530" t="s">
        <v>634</v>
      </c>
      <c r="B55" s="228" t="s">
        <v>330</v>
      </c>
      <c r="C55" s="229">
        <v>250</v>
      </c>
      <c r="D55" s="229"/>
    </row>
    <row r="56" spans="1:4" ht="18.75">
      <c r="A56" s="346"/>
      <c r="B56" s="226" t="s">
        <v>239</v>
      </c>
      <c r="C56" s="227">
        <v>61617</v>
      </c>
      <c r="D56" s="347"/>
    </row>
    <row r="58" spans="1:4" ht="18">
      <c r="A58" s="346"/>
      <c r="B58" s="226" t="s">
        <v>448</v>
      </c>
      <c r="C58" s="227">
        <v>255818</v>
      </c>
      <c r="D58" s="227">
        <v>255818</v>
      </c>
    </row>
    <row r="59" spans="1:4" ht="18.75">
      <c r="A59" s="346"/>
      <c r="B59" s="226" t="s">
        <v>239</v>
      </c>
      <c r="C59" s="227">
        <f>SUM(C57:C58)</f>
        <v>255818</v>
      </c>
      <c r="D59" s="347"/>
    </row>
    <row r="61" spans="1:4" ht="18">
      <c r="A61" s="346"/>
      <c r="B61" s="226" t="s">
        <v>448</v>
      </c>
      <c r="C61" s="227">
        <f>C59+C52+C44</f>
        <v>255818</v>
      </c>
      <c r="D61" s="227">
        <f>D59+D52+D44</f>
        <v>0</v>
      </c>
    </row>
  </sheetData>
  <sheetProtection/>
  <mergeCells count="1">
    <mergeCell ref="H46:J4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0">
      <selection activeCell="F25" sqref="F25:F26"/>
    </sheetView>
  </sheetViews>
  <sheetFormatPr defaultColWidth="9.00390625" defaultRowHeight="12.75"/>
  <cols>
    <col min="1" max="1" width="36.625" style="145" bestFit="1" customWidth="1"/>
    <col min="2" max="2" width="45.625" style="145" customWidth="1"/>
    <col min="3" max="3" width="17.875" style="145" bestFit="1" customWidth="1"/>
    <col min="4" max="5" width="9.75390625" style="145" customWidth="1"/>
    <col min="6" max="6" width="19.625" style="145" customWidth="1"/>
    <col min="7" max="7" width="9.125" style="145" customWidth="1"/>
    <col min="8" max="8" width="13.25390625" style="145" customWidth="1"/>
    <col min="9" max="9" width="9.125" style="145" hidden="1" customWidth="1"/>
    <col min="10" max="16384" width="9.125" style="145" customWidth="1"/>
  </cols>
  <sheetData>
    <row r="1" spans="1:6" ht="12.75">
      <c r="A1"/>
      <c r="B1"/>
      <c r="C1"/>
      <c r="D1"/>
      <c r="E1" s="655" t="s">
        <v>365</v>
      </c>
      <c r="F1" s="652"/>
    </row>
    <row r="2" spans="1:6" ht="12.75">
      <c r="A2"/>
      <c r="B2"/>
      <c r="C2"/>
      <c r="D2"/>
      <c r="E2" s="359"/>
      <c r="F2" s="168"/>
    </row>
    <row r="3" spans="1:6" ht="12.75">
      <c r="A3"/>
      <c r="B3"/>
      <c r="C3"/>
      <c r="D3"/>
      <c r="E3" s="359"/>
      <c r="F3" s="168"/>
    </row>
    <row r="4" spans="1:6" ht="12.75">
      <c r="A4"/>
      <c r="B4"/>
      <c r="C4"/>
      <c r="D4"/>
      <c r="E4" s="359"/>
      <c r="F4" s="168"/>
    </row>
    <row r="5" spans="1:6" ht="12.75">
      <c r="A5"/>
      <c r="B5"/>
      <c r="C5"/>
      <c r="D5"/>
      <c r="E5" s="359"/>
      <c r="F5" s="168"/>
    </row>
    <row r="6" spans="1:6" ht="12.75">
      <c r="A6"/>
      <c r="B6"/>
      <c r="C6"/>
      <c r="D6"/>
      <c r="E6"/>
      <c r="F6"/>
    </row>
    <row r="7" spans="1:6" ht="12.75">
      <c r="A7" s="656" t="s">
        <v>485</v>
      </c>
      <c r="B7" s="657"/>
      <c r="C7" s="657"/>
      <c r="D7" s="657"/>
      <c r="E7" s="657"/>
      <c r="F7" s="657"/>
    </row>
    <row r="8" spans="1:6" ht="12.75">
      <c r="A8" s="657"/>
      <c r="B8" s="657"/>
      <c r="C8" s="657"/>
      <c r="D8" s="657"/>
      <c r="E8" s="657"/>
      <c r="F8" s="657"/>
    </row>
    <row r="9" spans="1:6" ht="12.75">
      <c r="A9" s="425"/>
      <c r="B9" s="425"/>
      <c r="C9" s="425"/>
      <c r="D9" s="425"/>
      <c r="E9" s="425"/>
      <c r="F9" s="425"/>
    </row>
    <row r="10" spans="1:6" ht="12.75">
      <c r="A10" s="425"/>
      <c r="B10" s="425"/>
      <c r="C10" s="425"/>
      <c r="D10" s="425"/>
      <c r="E10" s="425"/>
      <c r="F10" s="425"/>
    </row>
    <row r="11" spans="1:6" ht="12.75">
      <c r="A11" s="425"/>
      <c r="B11" s="425"/>
      <c r="C11" s="425"/>
      <c r="D11" s="425"/>
      <c r="E11" s="425"/>
      <c r="F11" s="425"/>
    </row>
    <row r="12" spans="1:6" ht="16.5" customHeight="1" thickBot="1">
      <c r="A12"/>
      <c r="B12"/>
      <c r="C12"/>
      <c r="D12"/>
      <c r="E12"/>
      <c r="F12"/>
    </row>
    <row r="13" spans="1:6" ht="16.5" thickBot="1">
      <c r="A13" s="658" t="s">
        <v>486</v>
      </c>
      <c r="B13" s="658" t="s">
        <v>487</v>
      </c>
      <c r="C13" s="661" t="s">
        <v>488</v>
      </c>
      <c r="D13" s="661"/>
      <c r="E13" s="661"/>
      <c r="F13" s="662" t="s">
        <v>489</v>
      </c>
    </row>
    <row r="14" spans="1:6" ht="15.75">
      <c r="A14" s="659"/>
      <c r="B14" s="659"/>
      <c r="C14" s="426" t="s">
        <v>490</v>
      </c>
      <c r="D14" s="426" t="s">
        <v>491</v>
      </c>
      <c r="E14" s="427" t="s">
        <v>492</v>
      </c>
      <c r="F14" s="663"/>
    </row>
    <row r="15" spans="1:6" ht="16.5" thickBot="1">
      <c r="A15" s="660"/>
      <c r="B15" s="660"/>
      <c r="C15" s="428"/>
      <c r="D15" s="429" t="s">
        <v>493</v>
      </c>
      <c r="E15" s="430" t="s">
        <v>494</v>
      </c>
      <c r="F15" s="664"/>
    </row>
    <row r="16" spans="1:6" ht="12.75">
      <c r="A16" s="665" t="s">
        <v>495</v>
      </c>
      <c r="B16" s="667">
        <v>16</v>
      </c>
      <c r="C16" s="669" t="s">
        <v>598</v>
      </c>
      <c r="D16" s="667">
        <v>100</v>
      </c>
      <c r="E16" s="667">
        <v>12000</v>
      </c>
      <c r="F16" s="671">
        <v>115000</v>
      </c>
    </row>
    <row r="17" spans="1:6" ht="12.75">
      <c r="A17" s="666"/>
      <c r="B17" s="668"/>
      <c r="C17" s="670"/>
      <c r="D17" s="668"/>
      <c r="E17" s="668"/>
      <c r="F17" s="672"/>
    </row>
    <row r="18" spans="1:6" ht="12.75">
      <c r="A18" s="666"/>
      <c r="B18" s="668"/>
      <c r="C18" s="670"/>
      <c r="D18" s="668"/>
      <c r="E18" s="668"/>
      <c r="F18" s="672"/>
    </row>
    <row r="19" spans="1:6" ht="117.75" customHeight="1">
      <c r="A19" s="666"/>
      <c r="B19" s="668"/>
      <c r="C19" s="670"/>
      <c r="D19" s="668"/>
      <c r="E19" s="668"/>
      <c r="F19" s="672"/>
    </row>
    <row r="20" spans="1:6" ht="12.75">
      <c r="A20" s="666" t="s">
        <v>496</v>
      </c>
      <c r="B20" s="668">
        <v>279</v>
      </c>
      <c r="C20" s="670" t="s">
        <v>497</v>
      </c>
      <c r="D20" s="668">
        <v>50</v>
      </c>
      <c r="E20" s="668">
        <v>12000</v>
      </c>
      <c r="F20" s="672">
        <v>1674000</v>
      </c>
    </row>
    <row r="21" spans="1:6" ht="12.75">
      <c r="A21" s="666"/>
      <c r="B21" s="668"/>
      <c r="C21" s="670"/>
      <c r="D21" s="668"/>
      <c r="E21" s="668"/>
      <c r="F21" s="672"/>
    </row>
    <row r="22" spans="1:6" ht="12.75">
      <c r="A22" s="666"/>
      <c r="B22" s="668"/>
      <c r="C22" s="670"/>
      <c r="D22" s="668"/>
      <c r="E22" s="668"/>
      <c r="F22" s="672"/>
    </row>
    <row r="23" spans="1:6" ht="12.75">
      <c r="A23" s="666"/>
      <c r="B23" s="668"/>
      <c r="C23" s="670"/>
      <c r="D23" s="668"/>
      <c r="E23" s="668"/>
      <c r="F23" s="672"/>
    </row>
    <row r="24" spans="1:6" ht="45" customHeight="1">
      <c r="A24" s="666"/>
      <c r="B24" s="668"/>
      <c r="C24" s="670"/>
      <c r="D24" s="668"/>
      <c r="E24" s="668"/>
      <c r="F24" s="672"/>
    </row>
    <row r="25" spans="1:6" ht="12.75">
      <c r="A25" s="673" t="s">
        <v>237</v>
      </c>
      <c r="B25" s="675">
        <v>295</v>
      </c>
      <c r="C25" s="677"/>
      <c r="D25" s="677"/>
      <c r="E25" s="668">
        <v>12000</v>
      </c>
      <c r="F25" s="672">
        <f>F16+F20</f>
        <v>1789000</v>
      </c>
    </row>
    <row r="26" spans="1:6" ht="13.5" thickBot="1">
      <c r="A26" s="674"/>
      <c r="B26" s="676"/>
      <c r="C26" s="678"/>
      <c r="D26" s="678"/>
      <c r="E26" s="679"/>
      <c r="F26" s="680"/>
    </row>
    <row r="27" ht="12.75">
      <c r="B27" s="423"/>
    </row>
    <row r="28" ht="12.75">
      <c r="B28" s="423"/>
    </row>
    <row r="29" ht="12.75">
      <c r="B29" s="423"/>
    </row>
    <row r="30" ht="12.75">
      <c r="B30" s="423"/>
    </row>
    <row r="31" ht="12.75">
      <c r="B31" s="423"/>
    </row>
    <row r="32" ht="12.75">
      <c r="B32" s="423"/>
    </row>
    <row r="33" ht="12.75">
      <c r="B33" s="423"/>
    </row>
    <row r="34" ht="12.75">
      <c r="B34" s="423"/>
    </row>
    <row r="35" spans="1:5" ht="12.75">
      <c r="A35" s="150"/>
      <c r="B35" s="424"/>
      <c r="C35" s="150"/>
      <c r="D35" s="150"/>
      <c r="E35" s="150"/>
    </row>
    <row r="36" ht="12.75">
      <c r="B36" s="423"/>
    </row>
    <row r="37" ht="12.75">
      <c r="B37" s="423"/>
    </row>
    <row r="38" ht="12.75">
      <c r="B38" s="423"/>
    </row>
    <row r="39" ht="12.75">
      <c r="B39" s="423"/>
    </row>
    <row r="40" ht="12.75">
      <c r="B40" s="423"/>
    </row>
    <row r="41" ht="12.75">
      <c r="B41" s="423"/>
    </row>
    <row r="42" ht="12.75">
      <c r="B42" s="423"/>
    </row>
    <row r="52" spans="1:5" ht="12.75">
      <c r="A52" s="261"/>
      <c r="B52" s="261"/>
      <c r="C52" s="248"/>
      <c r="D52" s="248"/>
      <c r="E52" s="248"/>
    </row>
    <row r="53" ht="12.75">
      <c r="B53" s="423"/>
    </row>
    <row r="54" ht="12.75">
      <c r="B54" s="423"/>
    </row>
    <row r="55" ht="12.75">
      <c r="B55" s="423"/>
    </row>
    <row r="56" ht="12.75">
      <c r="B56" s="423"/>
    </row>
    <row r="57" ht="12.75">
      <c r="B57" s="423"/>
    </row>
    <row r="58" ht="12.75">
      <c r="B58" s="423"/>
    </row>
    <row r="59" spans="1:5" ht="12.75">
      <c r="A59" s="150"/>
      <c r="B59" s="424"/>
      <c r="C59" s="150"/>
      <c r="D59" s="150"/>
      <c r="E59" s="150"/>
    </row>
    <row r="60" ht="12.75">
      <c r="B60" s="423"/>
    </row>
    <row r="61" ht="12.75">
      <c r="B61" s="423"/>
    </row>
    <row r="62" ht="12.75">
      <c r="B62" s="423"/>
    </row>
    <row r="63" ht="12.75">
      <c r="B63" s="423"/>
    </row>
    <row r="64" ht="12.75">
      <c r="B64" s="423"/>
    </row>
    <row r="65" ht="12.75">
      <c r="B65" s="423"/>
    </row>
    <row r="66" ht="12.75">
      <c r="B66" s="423"/>
    </row>
    <row r="67" ht="12.75">
      <c r="B67" s="423"/>
    </row>
    <row r="68" ht="12.75">
      <c r="B68" s="423"/>
    </row>
    <row r="69" ht="12.75">
      <c r="B69" s="423"/>
    </row>
    <row r="70" ht="12.75">
      <c r="B70" s="423"/>
    </row>
    <row r="71" spans="1:5" ht="12.75">
      <c r="A71" s="150"/>
      <c r="B71" s="424"/>
      <c r="C71" s="150"/>
      <c r="D71" s="150"/>
      <c r="E71" s="150"/>
    </row>
    <row r="72" spans="1:5" ht="12.75">
      <c r="A72" s="150"/>
      <c r="B72" s="424"/>
      <c r="C72" s="150"/>
      <c r="D72" s="150"/>
      <c r="E72" s="150"/>
    </row>
    <row r="73" spans="1:5" ht="12.75">
      <c r="A73" s="150"/>
      <c r="B73" s="424"/>
      <c r="C73" s="150"/>
      <c r="D73" s="150"/>
      <c r="E73" s="150"/>
    </row>
  </sheetData>
  <sheetProtection/>
  <mergeCells count="24">
    <mergeCell ref="A25:A26"/>
    <mergeCell ref="B25:B26"/>
    <mergeCell ref="C25:C26"/>
    <mergeCell ref="D25:D26"/>
    <mergeCell ref="E25:E26"/>
    <mergeCell ref="F25:F26"/>
    <mergeCell ref="A20:A24"/>
    <mergeCell ref="B20:B24"/>
    <mergeCell ref="C20:C24"/>
    <mergeCell ref="D20:D24"/>
    <mergeCell ref="E20:E24"/>
    <mergeCell ref="F20:F24"/>
    <mergeCell ref="A16:A19"/>
    <mergeCell ref="B16:B19"/>
    <mergeCell ref="C16:C19"/>
    <mergeCell ref="D16:D19"/>
    <mergeCell ref="E16:E19"/>
    <mergeCell ref="F16:F19"/>
    <mergeCell ref="E1:F1"/>
    <mergeCell ref="A7:F8"/>
    <mergeCell ref="A13:A15"/>
    <mergeCell ref="B13:B15"/>
    <mergeCell ref="C13:E13"/>
    <mergeCell ref="F13:F1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O35"/>
  <sheetViews>
    <sheetView zoomScalePageLayoutView="0" workbookViewId="0" topLeftCell="A7">
      <selection activeCell="P32" sqref="P32"/>
    </sheetView>
  </sheetViews>
  <sheetFormatPr defaultColWidth="9.00390625" defaultRowHeight="12.75"/>
  <cols>
    <col min="2" max="2" width="30.375" style="0" customWidth="1"/>
    <col min="3" max="3" width="8.00390625" style="0" bestFit="1" customWidth="1"/>
    <col min="4" max="4" width="7.625" style="0" bestFit="1" customWidth="1"/>
    <col min="5" max="5" width="8.125" style="0" bestFit="1" customWidth="1"/>
    <col min="6" max="10" width="6.625" style="0" bestFit="1" customWidth="1"/>
    <col min="11" max="11" width="7.875" style="0" customWidth="1"/>
    <col min="12" max="12" width="7.875" style="0" bestFit="1" customWidth="1"/>
    <col min="13" max="14" width="10.125" style="0" bestFit="1" customWidth="1"/>
  </cols>
  <sheetData>
    <row r="1" spans="13:15" ht="12.75">
      <c r="M1" s="681" t="s">
        <v>334</v>
      </c>
      <c r="N1" s="681"/>
      <c r="O1" s="681"/>
    </row>
    <row r="3" spans="2:15" ht="12.75">
      <c r="B3" s="596" t="s">
        <v>335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</row>
    <row r="4" spans="2:15" ht="12.75">
      <c r="B4" s="596" t="s">
        <v>582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</row>
    <row r="5" spans="3:41" ht="12.75"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150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7" spans="2:15" ht="13.5" thickBot="1">
      <c r="B7" s="137" t="s">
        <v>336</v>
      </c>
      <c r="N7" s="655" t="s">
        <v>337</v>
      </c>
      <c r="O7" s="655"/>
    </row>
    <row r="8" spans="2:15" ht="12.75">
      <c r="B8" s="231" t="s">
        <v>3</v>
      </c>
      <c r="C8" s="232" t="s">
        <v>338</v>
      </c>
      <c r="D8" s="232" t="s">
        <v>339</v>
      </c>
      <c r="E8" s="232" t="s">
        <v>340</v>
      </c>
      <c r="F8" s="232" t="s">
        <v>341</v>
      </c>
      <c r="G8" s="232" t="s">
        <v>342</v>
      </c>
      <c r="H8" s="232" t="s">
        <v>343</v>
      </c>
      <c r="I8" s="232" t="s">
        <v>344</v>
      </c>
      <c r="J8" s="232" t="s">
        <v>345</v>
      </c>
      <c r="K8" s="232" t="s">
        <v>346</v>
      </c>
      <c r="L8" s="232" t="s">
        <v>347</v>
      </c>
      <c r="M8" s="232" t="s">
        <v>348</v>
      </c>
      <c r="N8" s="232" t="s">
        <v>349</v>
      </c>
      <c r="O8" s="233" t="s">
        <v>350</v>
      </c>
    </row>
    <row r="9" spans="2:15" ht="12.75">
      <c r="B9" s="234" t="s">
        <v>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235"/>
    </row>
    <row r="10" spans="2:17" ht="12.75">
      <c r="B10" s="236" t="s">
        <v>351</v>
      </c>
      <c r="C10" s="458">
        <v>5000</v>
      </c>
      <c r="D10" s="458">
        <v>3500</v>
      </c>
      <c r="E10" s="458">
        <v>0</v>
      </c>
      <c r="F10" s="458">
        <v>0</v>
      </c>
      <c r="G10" s="458">
        <v>4500</v>
      </c>
      <c r="H10" s="458">
        <v>4000</v>
      </c>
      <c r="I10" s="458">
        <v>3000</v>
      </c>
      <c r="J10" s="458">
        <v>2000</v>
      </c>
      <c r="K10" s="458"/>
      <c r="L10" s="458">
        <v>2000</v>
      </c>
      <c r="M10" s="458">
        <v>2500</v>
      </c>
      <c r="N10" s="458">
        <v>2553</v>
      </c>
      <c r="O10" s="235">
        <v>29053</v>
      </c>
      <c r="P10" s="237"/>
      <c r="Q10">
        <f>C10+D10+E10+F10+G10+H10+I10+J10+K10+L10+M10+N10</f>
        <v>29053</v>
      </c>
    </row>
    <row r="11" spans="2:17" ht="12.75">
      <c r="B11" s="236" t="s">
        <v>352</v>
      </c>
      <c r="C11" s="458">
        <v>170</v>
      </c>
      <c r="D11" s="458">
        <v>200</v>
      </c>
      <c r="E11" s="458">
        <v>11800</v>
      </c>
      <c r="F11" s="458">
        <v>2300</v>
      </c>
      <c r="G11" s="458">
        <v>540</v>
      </c>
      <c r="H11" s="458">
        <v>200</v>
      </c>
      <c r="I11" s="458">
        <v>450</v>
      </c>
      <c r="J11" s="458">
        <v>1350</v>
      </c>
      <c r="K11" s="458">
        <v>10800</v>
      </c>
      <c r="L11" s="458">
        <v>2150</v>
      </c>
      <c r="M11" s="458">
        <v>480</v>
      </c>
      <c r="N11" s="458">
        <v>200</v>
      </c>
      <c r="O11" s="235">
        <v>30640</v>
      </c>
      <c r="Q11">
        <f>C11+D11+E11+F11+G11+H11+I11+J11+K11+L11+M11+N11</f>
        <v>30640</v>
      </c>
    </row>
    <row r="12" spans="2:17" ht="12.75">
      <c r="B12" s="236" t="s">
        <v>482</v>
      </c>
      <c r="C12" s="459">
        <v>13984</v>
      </c>
      <c r="D12" s="459">
        <v>13984</v>
      </c>
      <c r="E12" s="459">
        <v>13984</v>
      </c>
      <c r="F12" s="459">
        <v>13984</v>
      </c>
      <c r="G12" s="459">
        <v>13984</v>
      </c>
      <c r="H12" s="459">
        <v>13984</v>
      </c>
      <c r="I12" s="459">
        <v>13984</v>
      </c>
      <c r="J12" s="459">
        <v>13984</v>
      </c>
      <c r="K12" s="459">
        <v>13984</v>
      </c>
      <c r="L12" s="459">
        <v>13984</v>
      </c>
      <c r="M12" s="459">
        <v>13983</v>
      </c>
      <c r="N12" s="459">
        <v>13983</v>
      </c>
      <c r="O12" s="235">
        <v>167806</v>
      </c>
      <c r="P12" s="238"/>
      <c r="Q12">
        <f aca="true" t="shared" si="0" ref="Q12:Q35">C12+D12+E12+F12+G12+H12+I12+J12+K12+L12+M12+N12</f>
        <v>167806</v>
      </c>
    </row>
    <row r="13" spans="2:17" ht="12.75">
      <c r="B13" s="236" t="s">
        <v>353</v>
      </c>
      <c r="C13" s="459">
        <v>0</v>
      </c>
      <c r="D13" s="459">
        <v>0</v>
      </c>
      <c r="E13" s="459">
        <v>0</v>
      </c>
      <c r="F13" s="459">
        <v>0</v>
      </c>
      <c r="G13" s="459">
        <v>0</v>
      </c>
      <c r="H13" s="459">
        <v>0</v>
      </c>
      <c r="I13" s="459">
        <v>0</v>
      </c>
      <c r="J13" s="459">
        <v>0</v>
      </c>
      <c r="K13" s="459">
        <v>0</v>
      </c>
      <c r="L13" s="459">
        <v>0</v>
      </c>
      <c r="M13" s="459">
        <v>0</v>
      </c>
      <c r="N13" s="459">
        <v>0</v>
      </c>
      <c r="O13" s="235">
        <v>0</v>
      </c>
      <c r="Q13">
        <f t="shared" si="0"/>
        <v>0</v>
      </c>
    </row>
    <row r="14" spans="2:17" ht="12.75">
      <c r="B14" s="236" t="s">
        <v>354</v>
      </c>
      <c r="C14" s="458">
        <v>0</v>
      </c>
      <c r="D14" s="458">
        <v>0</v>
      </c>
      <c r="E14" s="458">
        <v>0</v>
      </c>
      <c r="F14" s="458">
        <v>0</v>
      </c>
      <c r="G14" s="458">
        <v>0</v>
      </c>
      <c r="H14" s="458">
        <v>0</v>
      </c>
      <c r="I14" s="458">
        <v>0</v>
      </c>
      <c r="J14" s="458">
        <v>0</v>
      </c>
      <c r="K14" s="458">
        <v>0</v>
      </c>
      <c r="L14" s="458">
        <v>0</v>
      </c>
      <c r="M14" s="458">
        <v>0</v>
      </c>
      <c r="N14" s="458">
        <v>0</v>
      </c>
      <c r="O14" s="235">
        <v>0</v>
      </c>
      <c r="Q14">
        <f t="shared" si="0"/>
        <v>0</v>
      </c>
    </row>
    <row r="15" spans="2:17" ht="12.75">
      <c r="B15" s="236" t="s">
        <v>355</v>
      </c>
      <c r="C15" s="458">
        <v>0</v>
      </c>
      <c r="D15" s="458">
        <v>2090</v>
      </c>
      <c r="E15" s="458">
        <v>2090</v>
      </c>
      <c r="F15" s="458">
        <v>2095</v>
      </c>
      <c r="G15" s="458">
        <v>2090</v>
      </c>
      <c r="H15" s="458">
        <v>2100</v>
      </c>
      <c r="I15" s="458">
        <v>2120</v>
      </c>
      <c r="J15" s="458">
        <v>2120</v>
      </c>
      <c r="K15" s="458">
        <v>2120</v>
      </c>
      <c r="L15" s="458">
        <v>2130</v>
      </c>
      <c r="M15" s="458">
        <v>2130</v>
      </c>
      <c r="N15" s="458">
        <v>2120</v>
      </c>
      <c r="O15" s="235">
        <v>23205</v>
      </c>
      <c r="Q15">
        <f>C15+D15+E15+F15+G15+H15+I15+J15+K15+L15+M15+N15</f>
        <v>23205</v>
      </c>
    </row>
    <row r="16" spans="2:17" ht="12.75">
      <c r="B16" s="236" t="s">
        <v>356</v>
      </c>
      <c r="C16" s="458">
        <v>0</v>
      </c>
      <c r="D16" s="458">
        <v>0</v>
      </c>
      <c r="E16" s="458">
        <v>0</v>
      </c>
      <c r="F16" s="458">
        <v>0</v>
      </c>
      <c r="G16" s="458">
        <v>0</v>
      </c>
      <c r="H16" s="458">
        <v>0</v>
      </c>
      <c r="I16" s="458">
        <v>0</v>
      </c>
      <c r="J16" s="458">
        <v>0</v>
      </c>
      <c r="K16" s="458">
        <v>0</v>
      </c>
      <c r="L16" s="458">
        <v>0</v>
      </c>
      <c r="M16" s="458">
        <v>0</v>
      </c>
      <c r="N16" s="458">
        <v>0</v>
      </c>
      <c r="O16" s="235">
        <v>0</v>
      </c>
      <c r="Q16">
        <f t="shared" si="0"/>
        <v>0</v>
      </c>
    </row>
    <row r="17" spans="2:17" ht="12.75">
      <c r="B17" s="236" t="s">
        <v>357</v>
      </c>
      <c r="C17" s="458">
        <v>396</v>
      </c>
      <c r="D17" s="458">
        <v>432</v>
      </c>
      <c r="E17" s="458">
        <v>432</v>
      </c>
      <c r="F17" s="458">
        <v>432</v>
      </c>
      <c r="G17" s="458">
        <v>432</v>
      </c>
      <c r="H17" s="458">
        <v>432</v>
      </c>
      <c r="I17" s="458">
        <v>432</v>
      </c>
      <c r="J17" s="458">
        <v>432</v>
      </c>
      <c r="K17" s="458">
        <v>432</v>
      </c>
      <c r="L17" s="458">
        <v>432</v>
      </c>
      <c r="M17" s="458">
        <v>432</v>
      </c>
      <c r="N17" s="458">
        <v>398</v>
      </c>
      <c r="O17" s="235">
        <v>5114</v>
      </c>
      <c r="Q17">
        <f t="shared" si="0"/>
        <v>5114</v>
      </c>
    </row>
    <row r="18" spans="2:17" ht="13.5" thickBot="1">
      <c r="B18" s="239" t="s">
        <v>303</v>
      </c>
      <c r="C18" s="240">
        <v>0</v>
      </c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0</v>
      </c>
      <c r="M18" s="240">
        <v>0</v>
      </c>
      <c r="N18" s="240">
        <v>0</v>
      </c>
      <c r="O18" s="235">
        <v>0</v>
      </c>
      <c r="Q18">
        <f t="shared" si="0"/>
        <v>0</v>
      </c>
    </row>
    <row r="19" spans="2:18" ht="13.5" thickBot="1">
      <c r="B19" s="241" t="s">
        <v>358</v>
      </c>
      <c r="C19" s="242">
        <f>SUM(C10:C18)</f>
        <v>19550</v>
      </c>
      <c r="D19" s="242">
        <f aca="true" t="shared" si="1" ref="D19:M19">SUM(D10:D18)</f>
        <v>20206</v>
      </c>
      <c r="E19" s="242">
        <f t="shared" si="1"/>
        <v>28306</v>
      </c>
      <c r="F19" s="242">
        <f t="shared" si="1"/>
        <v>18811</v>
      </c>
      <c r="G19" s="242">
        <f t="shared" si="1"/>
        <v>21546</v>
      </c>
      <c r="H19" s="242">
        <f t="shared" si="1"/>
        <v>20716</v>
      </c>
      <c r="I19" s="242">
        <f t="shared" si="1"/>
        <v>19986</v>
      </c>
      <c r="J19" s="242">
        <f t="shared" si="1"/>
        <v>19886</v>
      </c>
      <c r="K19" s="242">
        <f t="shared" si="1"/>
        <v>27336</v>
      </c>
      <c r="L19" s="242">
        <f t="shared" si="1"/>
        <v>20696</v>
      </c>
      <c r="M19" s="242">
        <f t="shared" si="1"/>
        <v>19525</v>
      </c>
      <c r="N19" s="242">
        <f>SUM(N10:N18)</f>
        <v>19254</v>
      </c>
      <c r="O19" s="242">
        <f>SUM(O10:O18)</f>
        <v>255818</v>
      </c>
      <c r="P19" s="258"/>
      <c r="Q19" s="238">
        <f>C19+D19+E19+F19+G19+H19+I19+J19+K19+L19+M19+N19</f>
        <v>255818</v>
      </c>
      <c r="R19" s="145"/>
    </row>
    <row r="20" spans="2:18" ht="12.75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Q20">
        <f t="shared" si="0"/>
        <v>0</v>
      </c>
      <c r="R20" s="145"/>
    </row>
    <row r="21" spans="2:18" ht="12.75"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243"/>
      <c r="O21" s="243"/>
      <c r="Q21">
        <f t="shared" si="0"/>
        <v>0</v>
      </c>
      <c r="R21" s="145"/>
    </row>
    <row r="22" spans="17:18" ht="13.5" thickBot="1">
      <c r="Q22">
        <f t="shared" si="0"/>
        <v>0</v>
      </c>
      <c r="R22" s="145"/>
    </row>
    <row r="23" spans="2:18" ht="12.75">
      <c r="B23" s="231" t="s">
        <v>2</v>
      </c>
      <c r="C23" s="232" t="s">
        <v>338</v>
      </c>
      <c r="D23" s="232" t="s">
        <v>339</v>
      </c>
      <c r="E23" s="232" t="s">
        <v>340</v>
      </c>
      <c r="F23" s="232" t="s">
        <v>341</v>
      </c>
      <c r="G23" s="232" t="s">
        <v>342</v>
      </c>
      <c r="H23" s="232" t="s">
        <v>343</v>
      </c>
      <c r="I23" s="232" t="s">
        <v>344</v>
      </c>
      <c r="J23" s="232" t="s">
        <v>345</v>
      </c>
      <c r="K23" s="232" t="s">
        <v>346</v>
      </c>
      <c r="L23" s="232" t="s">
        <v>347</v>
      </c>
      <c r="M23" s="232" t="s">
        <v>348</v>
      </c>
      <c r="N23" s="232" t="s">
        <v>349</v>
      </c>
      <c r="O23" s="233" t="s">
        <v>350</v>
      </c>
      <c r="Q23">
        <v>0</v>
      </c>
      <c r="R23" s="145"/>
    </row>
    <row r="24" spans="2:18" ht="12.75">
      <c r="B24" s="236" t="s">
        <v>156</v>
      </c>
      <c r="C24" s="458">
        <v>9328</v>
      </c>
      <c r="D24" s="458">
        <v>9328</v>
      </c>
      <c r="E24" s="458">
        <v>9328</v>
      </c>
      <c r="F24" s="458">
        <v>9328</v>
      </c>
      <c r="G24" s="458">
        <v>9328</v>
      </c>
      <c r="H24" s="458">
        <v>9328</v>
      </c>
      <c r="I24" s="458">
        <v>9328</v>
      </c>
      <c r="J24" s="458">
        <v>9328</v>
      </c>
      <c r="K24" s="458">
        <v>9328</v>
      </c>
      <c r="L24" s="458">
        <v>9329</v>
      </c>
      <c r="M24" s="458">
        <v>9329</v>
      </c>
      <c r="N24" s="458">
        <v>9329</v>
      </c>
      <c r="O24" s="460">
        <v>111939</v>
      </c>
      <c r="Q24">
        <f t="shared" si="0"/>
        <v>111939</v>
      </c>
      <c r="R24" s="145"/>
    </row>
    <row r="25" spans="2:18" ht="12.75">
      <c r="B25" s="236" t="s">
        <v>359</v>
      </c>
      <c r="C25" s="458">
        <v>2475</v>
      </c>
      <c r="D25" s="458">
        <v>2475</v>
      </c>
      <c r="E25" s="458">
        <v>2475</v>
      </c>
      <c r="F25" s="458">
        <v>2475</v>
      </c>
      <c r="G25" s="458">
        <v>2475</v>
      </c>
      <c r="H25" s="458">
        <v>2475</v>
      </c>
      <c r="I25" s="458">
        <v>2475</v>
      </c>
      <c r="J25" s="458">
        <v>2476</v>
      </c>
      <c r="K25" s="458">
        <v>2476</v>
      </c>
      <c r="L25" s="458">
        <v>2476</v>
      </c>
      <c r="M25" s="458">
        <v>2476</v>
      </c>
      <c r="N25" s="458">
        <v>2476</v>
      </c>
      <c r="O25" s="460">
        <v>29705</v>
      </c>
      <c r="Q25">
        <f t="shared" si="0"/>
        <v>29705</v>
      </c>
      <c r="R25" s="145"/>
    </row>
    <row r="26" spans="2:18" ht="12.75">
      <c r="B26" s="236" t="s">
        <v>360</v>
      </c>
      <c r="C26" s="458">
        <v>5188</v>
      </c>
      <c r="D26" s="458">
        <v>5188</v>
      </c>
      <c r="E26" s="458">
        <v>5188</v>
      </c>
      <c r="F26" s="458">
        <v>5188</v>
      </c>
      <c r="G26" s="458">
        <v>5188</v>
      </c>
      <c r="H26" s="458">
        <v>5188</v>
      </c>
      <c r="I26" s="458">
        <v>5188</v>
      </c>
      <c r="J26" s="458">
        <v>5188</v>
      </c>
      <c r="K26" s="458">
        <v>5188</v>
      </c>
      <c r="L26" s="458">
        <v>5188</v>
      </c>
      <c r="M26" s="458">
        <v>5188</v>
      </c>
      <c r="N26" s="458">
        <v>5183</v>
      </c>
      <c r="O26" s="235">
        <v>62251</v>
      </c>
      <c r="Q26">
        <f t="shared" si="0"/>
        <v>62251</v>
      </c>
      <c r="R26" s="145"/>
    </row>
    <row r="27" spans="2:18" ht="12.75">
      <c r="B27" s="236" t="s">
        <v>361</v>
      </c>
      <c r="C27" s="458">
        <v>345</v>
      </c>
      <c r="D27" s="458">
        <v>550</v>
      </c>
      <c r="E27" s="458">
        <v>1000</v>
      </c>
      <c r="F27" s="458">
        <v>733</v>
      </c>
      <c r="G27" s="458">
        <v>516</v>
      </c>
      <c r="H27" s="458">
        <v>550</v>
      </c>
      <c r="I27" s="458">
        <v>280</v>
      </c>
      <c r="J27" s="458">
        <v>0</v>
      </c>
      <c r="K27" s="458">
        <v>1000</v>
      </c>
      <c r="L27" s="458">
        <v>700</v>
      </c>
      <c r="M27" s="458">
        <v>0</v>
      </c>
      <c r="N27" s="458">
        <v>0</v>
      </c>
      <c r="O27" s="235">
        <v>5674</v>
      </c>
      <c r="Q27">
        <f t="shared" si="0"/>
        <v>5674</v>
      </c>
      <c r="R27" s="145"/>
    </row>
    <row r="28" spans="2:18" ht="12.75">
      <c r="B28" s="236" t="s">
        <v>362</v>
      </c>
      <c r="C28" s="458">
        <v>1250</v>
      </c>
      <c r="D28" s="458">
        <v>1260</v>
      </c>
      <c r="E28" s="458">
        <v>1450</v>
      </c>
      <c r="F28" s="458">
        <v>1100</v>
      </c>
      <c r="G28" s="458">
        <v>1350</v>
      </c>
      <c r="H28" s="458">
        <v>1300</v>
      </c>
      <c r="I28" s="458">
        <v>1350</v>
      </c>
      <c r="J28" s="458">
        <v>1350</v>
      </c>
      <c r="K28" s="458">
        <v>1250</v>
      </c>
      <c r="L28" s="458">
        <v>1300</v>
      </c>
      <c r="M28" s="458">
        <v>1300</v>
      </c>
      <c r="N28" s="458">
        <v>1608</v>
      </c>
      <c r="O28" s="235">
        <v>15868</v>
      </c>
      <c r="Q28">
        <f t="shared" si="0"/>
        <v>15868</v>
      </c>
      <c r="R28" s="145"/>
    </row>
    <row r="29" spans="2:18" ht="12.75">
      <c r="B29" s="236" t="s">
        <v>12</v>
      </c>
      <c r="C29" s="458">
        <v>552</v>
      </c>
      <c r="D29" s="458">
        <v>0</v>
      </c>
      <c r="E29" s="458">
        <v>0</v>
      </c>
      <c r="F29" s="458">
        <v>0</v>
      </c>
      <c r="G29" s="458">
        <v>0</v>
      </c>
      <c r="H29" s="458">
        <v>0</v>
      </c>
      <c r="I29" s="458">
        <v>0</v>
      </c>
      <c r="J29" s="458">
        <v>0</v>
      </c>
      <c r="K29" s="458">
        <v>0</v>
      </c>
      <c r="L29" s="458">
        <v>0</v>
      </c>
      <c r="M29" s="458">
        <v>0</v>
      </c>
      <c r="N29" s="458">
        <v>0</v>
      </c>
      <c r="O29" s="235">
        <v>552</v>
      </c>
      <c r="Q29">
        <f t="shared" si="0"/>
        <v>552</v>
      </c>
      <c r="R29" s="145"/>
    </row>
    <row r="30" spans="2:18" ht="12.75">
      <c r="B30" s="236" t="s">
        <v>583</v>
      </c>
      <c r="C30" s="458"/>
      <c r="D30" s="458">
        <v>1000</v>
      </c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235">
        <v>1000</v>
      </c>
      <c r="Q30">
        <f t="shared" si="0"/>
        <v>1000</v>
      </c>
      <c r="R30" s="145"/>
    </row>
    <row r="31" spans="2:18" ht="12.75">
      <c r="B31" s="236" t="s">
        <v>9</v>
      </c>
      <c r="C31" s="458">
        <v>0</v>
      </c>
      <c r="D31" s="458">
        <v>0</v>
      </c>
      <c r="E31" s="458">
        <v>880</v>
      </c>
      <c r="F31" s="458">
        <v>880</v>
      </c>
      <c r="G31" s="458">
        <v>880</v>
      </c>
      <c r="H31" s="458">
        <v>4006</v>
      </c>
      <c r="I31" s="458">
        <v>3980</v>
      </c>
      <c r="J31" s="458">
        <v>2580</v>
      </c>
      <c r="K31" s="458">
        <v>880</v>
      </c>
      <c r="L31" s="458">
        <v>680</v>
      </c>
      <c r="M31" s="458">
        <v>680</v>
      </c>
      <c r="N31" s="458">
        <v>680</v>
      </c>
      <c r="O31" s="235">
        <v>16126</v>
      </c>
      <c r="Q31">
        <f t="shared" si="0"/>
        <v>16126</v>
      </c>
      <c r="R31" s="145"/>
    </row>
    <row r="32" spans="2:18" ht="13.5" thickBot="1">
      <c r="B32" s="239" t="s">
        <v>194</v>
      </c>
      <c r="C32" s="461">
        <v>0</v>
      </c>
      <c r="D32" s="461">
        <v>1154</v>
      </c>
      <c r="E32" s="461">
        <v>1154</v>
      </c>
      <c r="F32" s="461">
        <v>1155</v>
      </c>
      <c r="G32" s="461">
        <v>1155</v>
      </c>
      <c r="H32" s="461">
        <v>1155</v>
      </c>
      <c r="I32" s="461">
        <v>1155</v>
      </c>
      <c r="J32" s="461">
        <v>1155</v>
      </c>
      <c r="K32" s="461">
        <v>1155</v>
      </c>
      <c r="L32" s="461">
        <v>1155</v>
      </c>
      <c r="M32" s="461">
        <v>1155</v>
      </c>
      <c r="N32" s="461">
        <v>1155</v>
      </c>
      <c r="O32" s="235">
        <v>12703</v>
      </c>
      <c r="Q32">
        <f t="shared" si="0"/>
        <v>12703</v>
      </c>
      <c r="R32" s="145"/>
    </row>
    <row r="33" spans="2:18" ht="13.5" thickBot="1">
      <c r="B33" s="244" t="s">
        <v>303</v>
      </c>
      <c r="C33" s="245">
        <v>0</v>
      </c>
      <c r="D33" s="245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0</v>
      </c>
      <c r="M33" s="245">
        <v>0</v>
      </c>
      <c r="N33" s="245">
        <v>0</v>
      </c>
      <c r="O33" s="235">
        <v>0</v>
      </c>
      <c r="Q33">
        <f t="shared" si="0"/>
        <v>0</v>
      </c>
      <c r="R33" s="145"/>
    </row>
    <row r="34" spans="2:18" ht="13.5" thickBot="1">
      <c r="B34" s="246" t="s">
        <v>363</v>
      </c>
      <c r="C34" s="247">
        <f>SUM(C24:C33)</f>
        <v>19138</v>
      </c>
      <c r="D34" s="247">
        <f>SUM(D24:D33)</f>
        <v>20955</v>
      </c>
      <c r="E34" s="247">
        <f aca="true" t="shared" si="2" ref="E34:N34">SUM(E24:E33)</f>
        <v>21475</v>
      </c>
      <c r="F34" s="247">
        <f t="shared" si="2"/>
        <v>20859</v>
      </c>
      <c r="G34" s="247">
        <f t="shared" si="2"/>
        <v>20892</v>
      </c>
      <c r="H34" s="247">
        <f t="shared" si="2"/>
        <v>24002</v>
      </c>
      <c r="I34" s="247">
        <f t="shared" si="2"/>
        <v>23756</v>
      </c>
      <c r="J34" s="247">
        <f t="shared" si="2"/>
        <v>22077</v>
      </c>
      <c r="K34" s="247">
        <f t="shared" si="2"/>
        <v>21277</v>
      </c>
      <c r="L34" s="247">
        <f t="shared" si="2"/>
        <v>20828</v>
      </c>
      <c r="M34" s="247">
        <f t="shared" si="2"/>
        <v>20128</v>
      </c>
      <c r="N34" s="247">
        <f t="shared" si="2"/>
        <v>20431</v>
      </c>
      <c r="O34" s="247">
        <f>SUM(O24:O33)</f>
        <v>255818</v>
      </c>
      <c r="P34" s="259"/>
      <c r="Q34">
        <f t="shared" si="0"/>
        <v>255818</v>
      </c>
      <c r="R34" s="145"/>
    </row>
    <row r="35" spans="2:18" ht="13.5" thickBot="1">
      <c r="B35" s="241" t="s">
        <v>364</v>
      </c>
      <c r="C35" s="242">
        <f>C19-C34</f>
        <v>412</v>
      </c>
      <c r="D35" s="242">
        <f>D19-D34</f>
        <v>-749</v>
      </c>
      <c r="E35" s="242">
        <f aca="true" t="shared" si="3" ref="E35:O35">E19-E34</f>
        <v>6831</v>
      </c>
      <c r="F35" s="242">
        <f t="shared" si="3"/>
        <v>-2048</v>
      </c>
      <c r="G35" s="242">
        <f t="shared" si="3"/>
        <v>654</v>
      </c>
      <c r="H35" s="242">
        <f t="shared" si="3"/>
        <v>-3286</v>
      </c>
      <c r="I35" s="242">
        <f t="shared" si="3"/>
        <v>-3770</v>
      </c>
      <c r="J35" s="242">
        <f t="shared" si="3"/>
        <v>-2191</v>
      </c>
      <c r="K35" s="242">
        <f t="shared" si="3"/>
        <v>6059</v>
      </c>
      <c r="L35" s="242">
        <f t="shared" si="3"/>
        <v>-132</v>
      </c>
      <c r="M35" s="242">
        <f t="shared" si="3"/>
        <v>-603</v>
      </c>
      <c r="N35" s="242">
        <f t="shared" si="3"/>
        <v>-1177</v>
      </c>
      <c r="O35" s="242">
        <f t="shared" si="3"/>
        <v>0</v>
      </c>
      <c r="Q35">
        <f t="shared" si="0"/>
        <v>0</v>
      </c>
      <c r="R35" s="145"/>
    </row>
  </sheetData>
  <sheetProtection/>
  <mergeCells count="4">
    <mergeCell ref="M1:O1"/>
    <mergeCell ref="B3:O3"/>
    <mergeCell ref="B4:O4"/>
    <mergeCell ref="N7:O7"/>
  </mergeCells>
  <printOptions/>
  <pageMargins left="0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55.375" style="0" bestFit="1" customWidth="1"/>
    <col min="2" max="2" width="16.125" style="144" bestFit="1" customWidth="1"/>
    <col min="4" max="4" width="13.875" style="0" bestFit="1" customWidth="1"/>
  </cols>
  <sheetData>
    <row r="1" ht="12.75">
      <c r="B1" s="421" t="s">
        <v>404</v>
      </c>
    </row>
    <row r="3" spans="1:6" ht="15" customHeight="1">
      <c r="A3" s="682" t="s">
        <v>545</v>
      </c>
      <c r="B3" s="682"/>
      <c r="C3" s="349"/>
      <c r="D3" s="349"/>
      <c r="E3" s="349"/>
      <c r="F3" s="349"/>
    </row>
    <row r="5" ht="12.75">
      <c r="B5" s="352" t="s">
        <v>473</v>
      </c>
    </row>
    <row r="6" spans="1:2" ht="12.75">
      <c r="A6" s="139" t="s">
        <v>449</v>
      </c>
      <c r="B6" s="140"/>
    </row>
    <row r="7" spans="1:4" ht="12.75">
      <c r="A7" s="139" t="s">
        <v>450</v>
      </c>
      <c r="B7" s="140">
        <v>62059000</v>
      </c>
      <c r="D7" s="141"/>
    </row>
    <row r="8" spans="1:4" ht="12.75">
      <c r="A8" s="139" t="s">
        <v>451</v>
      </c>
      <c r="B8" s="140">
        <v>4540280</v>
      </c>
      <c r="D8" s="141"/>
    </row>
    <row r="9" spans="1:4" ht="12.75">
      <c r="A9" s="139" t="s">
        <v>151</v>
      </c>
      <c r="B9" s="140">
        <v>5437440</v>
      </c>
      <c r="D9" s="141"/>
    </row>
    <row r="10" spans="1:4" ht="12.75">
      <c r="A10" s="139" t="s">
        <v>452</v>
      </c>
      <c r="B10" s="140">
        <v>100000</v>
      </c>
      <c r="D10" s="141"/>
    </row>
    <row r="11" spans="1:2" ht="12.75">
      <c r="A11" s="139" t="s">
        <v>453</v>
      </c>
      <c r="B11" s="140">
        <v>4687777</v>
      </c>
    </row>
    <row r="12" spans="1:2" ht="12.75">
      <c r="A12" s="139" t="s">
        <v>454</v>
      </c>
      <c r="B12" s="140">
        <v>0</v>
      </c>
    </row>
    <row r="13" spans="1:2" ht="12.75">
      <c r="A13" s="139" t="s">
        <v>455</v>
      </c>
      <c r="B13" s="140">
        <v>7152300</v>
      </c>
    </row>
    <row r="14" spans="1:2" ht="15">
      <c r="A14" s="350" t="s">
        <v>456</v>
      </c>
      <c r="B14" s="351">
        <f>SUM(B7:B13)</f>
        <v>83976797</v>
      </c>
    </row>
    <row r="15" spans="1:2" ht="12.75">
      <c r="A15" s="139"/>
      <c r="B15" s="140"/>
    </row>
    <row r="16" spans="1:2" ht="12.75">
      <c r="A16" s="139"/>
      <c r="B16" s="140"/>
    </row>
    <row r="17" spans="1:2" ht="12.75">
      <c r="A17" s="139" t="s">
        <v>457</v>
      </c>
      <c r="B17" s="140">
        <v>24339467</v>
      </c>
    </row>
    <row r="18" spans="1:2" ht="12.75">
      <c r="A18" s="139" t="s">
        <v>458</v>
      </c>
      <c r="B18" s="140">
        <v>7200000</v>
      </c>
    </row>
    <row r="19" spans="1:2" ht="12.75">
      <c r="A19" s="139" t="s">
        <v>459</v>
      </c>
      <c r="B19" s="140">
        <v>11768533</v>
      </c>
    </row>
    <row r="20" spans="1:2" ht="12.75">
      <c r="A20" s="139" t="s">
        <v>458</v>
      </c>
      <c r="B20" s="140">
        <v>3600000</v>
      </c>
    </row>
    <row r="21" spans="1:2" ht="12.75">
      <c r="A21" s="139" t="s">
        <v>460</v>
      </c>
      <c r="B21" s="140">
        <v>3360000</v>
      </c>
    </row>
    <row r="22" spans="1:2" ht="12.75">
      <c r="A22" s="139" t="s">
        <v>461</v>
      </c>
      <c r="B22" s="140">
        <v>1680000</v>
      </c>
    </row>
    <row r="23" spans="1:2" ht="12.75">
      <c r="A23" s="139" t="s">
        <v>546</v>
      </c>
      <c r="B23" s="140">
        <v>302720</v>
      </c>
    </row>
    <row r="24" spans="1:2" ht="15">
      <c r="A24" s="350" t="s">
        <v>462</v>
      </c>
      <c r="B24" s="351">
        <f>SUM(B17:B23)</f>
        <v>52250720</v>
      </c>
    </row>
    <row r="25" spans="1:2" ht="12.75">
      <c r="A25" s="139"/>
      <c r="B25" s="140"/>
    </row>
    <row r="26" spans="1:2" ht="12.75">
      <c r="A26" s="139" t="s">
        <v>463</v>
      </c>
      <c r="B26" s="140"/>
    </row>
    <row r="27" spans="1:2" ht="12.75">
      <c r="A27" s="139" t="s">
        <v>464</v>
      </c>
      <c r="B27" s="140">
        <v>5842560</v>
      </c>
    </row>
    <row r="28" spans="1:2" ht="12.75">
      <c r="A28" s="139" t="s">
        <v>465</v>
      </c>
      <c r="B28" s="140">
        <v>8214255</v>
      </c>
    </row>
    <row r="29" spans="1:2" ht="15">
      <c r="A29" s="350" t="s">
        <v>466</v>
      </c>
      <c r="B29" s="351">
        <f>SUM(B27:B28)</f>
        <v>14056815</v>
      </c>
    </row>
    <row r="30" spans="1:2" ht="12.75">
      <c r="A30" s="139"/>
      <c r="B30" s="140"/>
    </row>
    <row r="31" spans="1:2" ht="12.75">
      <c r="A31" s="139"/>
      <c r="B31" s="140"/>
    </row>
    <row r="32" spans="1:2" ht="12.75">
      <c r="A32" s="139" t="s">
        <v>467</v>
      </c>
      <c r="B32" s="140">
        <v>12214114</v>
      </c>
    </row>
    <row r="33" spans="1:2" ht="12.75">
      <c r="A33" s="139"/>
      <c r="B33" s="140"/>
    </row>
    <row r="34" spans="1:2" ht="12.75">
      <c r="A34" s="139" t="s">
        <v>89</v>
      </c>
      <c r="B34" s="140">
        <v>2159040</v>
      </c>
    </row>
    <row r="35" spans="1:2" ht="12.75">
      <c r="A35" s="139" t="s">
        <v>468</v>
      </c>
      <c r="B35" s="140">
        <v>0</v>
      </c>
    </row>
    <row r="36" spans="1:2" ht="15">
      <c r="A36" s="350" t="s">
        <v>469</v>
      </c>
      <c r="B36" s="351">
        <f>SUM(B32:B35)</f>
        <v>14373154</v>
      </c>
    </row>
    <row r="37" spans="1:2" ht="15">
      <c r="A37" s="350"/>
      <c r="B37" s="351"/>
    </row>
    <row r="38" spans="1:2" ht="12.75">
      <c r="A38" s="139" t="s">
        <v>470</v>
      </c>
      <c r="B38" s="140">
        <v>3019860</v>
      </c>
    </row>
    <row r="39" spans="1:2" ht="12.75">
      <c r="A39" s="139" t="s">
        <v>471</v>
      </c>
      <c r="B39" s="140">
        <v>115800</v>
      </c>
    </row>
    <row r="40" spans="1:2" ht="12.75">
      <c r="A40" s="139" t="s">
        <v>547</v>
      </c>
      <c r="B40" s="140">
        <v>12852</v>
      </c>
    </row>
    <row r="41" spans="1:2" ht="15">
      <c r="A41" s="350" t="s">
        <v>472</v>
      </c>
      <c r="B41" s="351">
        <f>B14+B24+B29+B36+B38+B39+B40</f>
        <v>167805998</v>
      </c>
    </row>
  </sheetData>
  <sheetProtection/>
  <mergeCells count="1">
    <mergeCell ref="A3:B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150" zoomScaleNormal="150" zoomScalePageLayoutView="0" workbookViewId="0" topLeftCell="D28">
      <selection activeCell="K27" sqref="K27"/>
    </sheetView>
  </sheetViews>
  <sheetFormatPr defaultColWidth="9.00390625" defaultRowHeight="12.75"/>
  <cols>
    <col min="1" max="1" width="3.375" style="1" customWidth="1"/>
    <col min="2" max="2" width="36.875" style="1" bestFit="1" customWidth="1"/>
    <col min="3" max="3" width="7.25390625" style="1" bestFit="1" customWidth="1"/>
    <col min="4" max="4" width="9.125" style="1" bestFit="1" customWidth="1"/>
    <col min="5" max="5" width="9.125" style="1" customWidth="1"/>
    <col min="6" max="6" width="0.12890625" style="2" hidden="1" customWidth="1"/>
    <col min="7" max="7" width="4.375" style="2" customWidth="1"/>
    <col min="8" max="8" width="36.875" style="1" customWidth="1"/>
    <col min="9" max="9" width="7.25390625" style="1" bestFit="1" customWidth="1"/>
    <col min="10" max="10" width="9.375" style="2" customWidth="1"/>
    <col min="11" max="11" width="8.75390625" style="2" bestFit="1" customWidth="1"/>
    <col min="12" max="16384" width="9.125" style="1" customWidth="1"/>
  </cols>
  <sheetData>
    <row r="1" spans="2:11" ht="14.25">
      <c r="B1" s="537" t="s">
        <v>105</v>
      </c>
      <c r="C1" s="537"/>
      <c r="D1" s="537"/>
      <c r="E1" s="537"/>
      <c r="F1" s="537"/>
      <c r="G1" s="537"/>
      <c r="H1" s="537"/>
      <c r="I1" s="537"/>
      <c r="J1" s="537"/>
      <c r="K1" s="14"/>
    </row>
    <row r="2" spans="2:11" s="6" customFormat="1" ht="7.5">
      <c r="B2" s="5"/>
      <c r="C2" s="5"/>
      <c r="D2" s="5"/>
      <c r="E2" s="5"/>
      <c r="F2" s="5"/>
      <c r="G2" s="5"/>
      <c r="H2" s="5"/>
      <c r="I2" s="5"/>
      <c r="J2" s="5"/>
      <c r="K2" s="5"/>
    </row>
    <row r="3" spans="2:11" ht="15.75">
      <c r="B3" s="556" t="s">
        <v>536</v>
      </c>
      <c r="C3" s="556"/>
      <c r="D3" s="556"/>
      <c r="E3" s="556"/>
      <c r="F3" s="556"/>
      <c r="G3" s="556"/>
      <c r="H3" s="556"/>
      <c r="I3" s="556"/>
      <c r="J3" s="556"/>
      <c r="K3" s="34"/>
    </row>
    <row r="4" spans="2:11" s="6" customFormat="1" ht="7.5">
      <c r="B4" s="5"/>
      <c r="C4" s="5"/>
      <c r="D4" s="5"/>
      <c r="E4" s="5"/>
      <c r="F4" s="35"/>
      <c r="G4" s="35"/>
      <c r="H4" s="5"/>
      <c r="I4" s="5"/>
      <c r="J4" s="35"/>
      <c r="K4" s="35"/>
    </row>
    <row r="5" spans="2:11" ht="15.75">
      <c r="B5" s="556"/>
      <c r="C5" s="556"/>
      <c r="D5" s="556"/>
      <c r="E5" s="556"/>
      <c r="F5" s="556"/>
      <c r="G5" s="556"/>
      <c r="H5" s="556"/>
      <c r="I5" s="556"/>
      <c r="J5" s="556"/>
      <c r="K5" s="34"/>
    </row>
    <row r="6" spans="6:10" ht="12.75">
      <c r="F6" s="36"/>
      <c r="G6" s="36"/>
      <c r="J6" s="2" t="s">
        <v>106</v>
      </c>
    </row>
    <row r="7" ht="13.5" thickBot="1"/>
    <row r="8" spans="1:11" s="37" customFormat="1" ht="17.25" customHeight="1">
      <c r="A8" s="554" t="s">
        <v>0</v>
      </c>
      <c r="B8" s="555"/>
      <c r="C8" s="555"/>
      <c r="D8" s="555"/>
      <c r="E8" s="555"/>
      <c r="F8" s="282"/>
      <c r="G8" s="554" t="s">
        <v>2</v>
      </c>
      <c r="H8" s="555"/>
      <c r="I8" s="555"/>
      <c r="J8" s="555"/>
      <c r="K8" s="555"/>
    </row>
    <row r="9" spans="1:11" s="257" customFormat="1" ht="31.5">
      <c r="A9" s="283" t="s">
        <v>107</v>
      </c>
      <c r="B9" s="280" t="s">
        <v>3</v>
      </c>
      <c r="C9" s="280" t="s">
        <v>431</v>
      </c>
      <c r="D9" s="280" t="s">
        <v>502</v>
      </c>
      <c r="E9" s="280" t="s">
        <v>530</v>
      </c>
      <c r="F9" s="280"/>
      <c r="G9" s="280" t="s">
        <v>107</v>
      </c>
      <c r="H9" s="280" t="s">
        <v>3</v>
      </c>
      <c r="I9" s="280" t="s">
        <v>431</v>
      </c>
      <c r="J9" s="280" t="s">
        <v>502</v>
      </c>
      <c r="K9" s="280" t="s">
        <v>530</v>
      </c>
    </row>
    <row r="10" spans="1:11" s="38" customFormat="1" ht="12">
      <c r="A10" s="284"/>
      <c r="B10" s="281" t="s">
        <v>1</v>
      </c>
      <c r="C10" s="281"/>
      <c r="D10" s="281"/>
      <c r="E10" s="281"/>
      <c r="F10" s="281"/>
      <c r="G10" s="281"/>
      <c r="H10" s="281" t="s">
        <v>6</v>
      </c>
      <c r="I10" s="281"/>
      <c r="J10" s="281"/>
      <c r="K10" s="281"/>
    </row>
    <row r="11" spans="1:11" s="37" customFormat="1" ht="12">
      <c r="A11" s="277" t="s">
        <v>51</v>
      </c>
      <c r="B11" s="272" t="s">
        <v>108</v>
      </c>
      <c r="C11" s="273">
        <v>20183</v>
      </c>
      <c r="D11" s="273">
        <v>20191</v>
      </c>
      <c r="E11" s="273">
        <v>23205</v>
      </c>
      <c r="F11" s="278"/>
      <c r="G11" s="273" t="s">
        <v>51</v>
      </c>
      <c r="H11" s="272" t="s">
        <v>7</v>
      </c>
      <c r="I11" s="273">
        <v>86641</v>
      </c>
      <c r="J11" s="273">
        <v>105724</v>
      </c>
      <c r="K11" s="273">
        <v>111939</v>
      </c>
    </row>
    <row r="12" spans="1:11" s="37" customFormat="1" ht="12">
      <c r="A12" s="277" t="s">
        <v>54</v>
      </c>
      <c r="B12" s="272" t="s">
        <v>33</v>
      </c>
      <c r="C12" s="273">
        <v>500</v>
      </c>
      <c r="D12" s="273">
        <v>500</v>
      </c>
      <c r="E12" s="273">
        <v>500</v>
      </c>
      <c r="F12" s="278"/>
      <c r="G12" s="273" t="s">
        <v>54</v>
      </c>
      <c r="H12" s="272" t="s">
        <v>17</v>
      </c>
      <c r="I12" s="273">
        <v>22842</v>
      </c>
      <c r="J12" s="273">
        <v>25060</v>
      </c>
      <c r="K12" s="273">
        <v>29705</v>
      </c>
    </row>
    <row r="13" spans="1:11" s="37" customFormat="1" ht="12">
      <c r="A13" s="277" t="s">
        <v>54</v>
      </c>
      <c r="B13" s="272" t="s">
        <v>109</v>
      </c>
      <c r="C13" s="273">
        <v>41315</v>
      </c>
      <c r="D13" s="273">
        <v>41315</v>
      </c>
      <c r="E13" s="273">
        <v>30640</v>
      </c>
      <c r="F13" s="278"/>
      <c r="G13" s="273" t="s">
        <v>57</v>
      </c>
      <c r="H13" s="272" t="s">
        <v>110</v>
      </c>
      <c r="I13" s="273">
        <v>61695</v>
      </c>
      <c r="J13" s="273">
        <v>66137</v>
      </c>
      <c r="K13" s="273">
        <v>62251</v>
      </c>
    </row>
    <row r="14" spans="1:11" s="37" customFormat="1" ht="12">
      <c r="A14" s="277" t="s">
        <v>57</v>
      </c>
      <c r="B14" s="272" t="s">
        <v>21</v>
      </c>
      <c r="C14" s="273">
        <v>113777</v>
      </c>
      <c r="D14" s="273">
        <v>134113</v>
      </c>
      <c r="E14" s="273">
        <v>167806</v>
      </c>
      <c r="F14" s="278"/>
      <c r="G14" s="273" t="s">
        <v>67</v>
      </c>
      <c r="H14" s="272" t="s">
        <v>111</v>
      </c>
      <c r="I14" s="273">
        <v>2850</v>
      </c>
      <c r="J14" s="273">
        <v>2989</v>
      </c>
      <c r="K14" s="273">
        <v>1874</v>
      </c>
    </row>
    <row r="15" spans="1:11" s="37" customFormat="1" ht="12">
      <c r="A15" s="277" t="s">
        <v>67</v>
      </c>
      <c r="B15" s="272" t="s">
        <v>112</v>
      </c>
      <c r="C15" s="273">
        <v>10800</v>
      </c>
      <c r="D15" s="273">
        <v>10800</v>
      </c>
      <c r="E15" s="273">
        <v>0</v>
      </c>
      <c r="F15" s="278"/>
      <c r="G15" s="273" t="s">
        <v>68</v>
      </c>
      <c r="H15" s="275" t="s">
        <v>113</v>
      </c>
      <c r="I15" s="275">
        <v>0</v>
      </c>
      <c r="J15" s="275">
        <v>0</v>
      </c>
      <c r="K15" s="275">
        <v>0</v>
      </c>
    </row>
    <row r="16" spans="1:11" s="37" customFormat="1" ht="12">
      <c r="A16" s="277" t="s">
        <v>68</v>
      </c>
      <c r="B16" s="272" t="s">
        <v>114</v>
      </c>
      <c r="C16" s="273">
        <f>C17+C18+C19</f>
        <v>24636</v>
      </c>
      <c r="D16" s="273">
        <v>53134</v>
      </c>
      <c r="E16" s="273">
        <v>4614</v>
      </c>
      <c r="F16" s="278"/>
      <c r="G16" s="273" t="s">
        <v>70</v>
      </c>
      <c r="H16" s="276" t="s">
        <v>115</v>
      </c>
      <c r="I16" s="274">
        <v>22962</v>
      </c>
      <c r="J16" s="274">
        <v>39135</v>
      </c>
      <c r="K16" s="274">
        <v>19668</v>
      </c>
    </row>
    <row r="17" spans="1:11" s="37" customFormat="1" ht="12">
      <c r="A17" s="277" t="s">
        <v>70</v>
      </c>
      <c r="B17" s="276" t="s">
        <v>116</v>
      </c>
      <c r="C17" s="274">
        <v>4566</v>
      </c>
      <c r="D17" s="274">
        <v>33064</v>
      </c>
      <c r="E17" s="274">
        <v>4614</v>
      </c>
      <c r="F17" s="279"/>
      <c r="G17" s="273" t="s">
        <v>75</v>
      </c>
      <c r="H17" s="276" t="s">
        <v>117</v>
      </c>
      <c r="I17" s="274">
        <v>0</v>
      </c>
      <c r="J17" s="274">
        <v>0</v>
      </c>
      <c r="K17" s="274">
        <v>0</v>
      </c>
    </row>
    <row r="18" spans="1:11" s="37" customFormat="1" ht="12">
      <c r="A18" s="277" t="s">
        <v>75</v>
      </c>
      <c r="B18" s="272" t="s">
        <v>118</v>
      </c>
      <c r="C18" s="274">
        <v>20070</v>
      </c>
      <c r="D18" s="274">
        <v>20070</v>
      </c>
      <c r="E18" s="274">
        <v>0</v>
      </c>
      <c r="F18" s="279"/>
      <c r="G18" s="273" t="s">
        <v>511</v>
      </c>
      <c r="H18" s="272" t="s">
        <v>119</v>
      </c>
      <c r="I18" s="273">
        <f>I16+I17</f>
        <v>22962</v>
      </c>
      <c r="J18" s="273">
        <f>J16+J17</f>
        <v>39135</v>
      </c>
      <c r="K18" s="273">
        <f>K16+K17</f>
        <v>19668</v>
      </c>
    </row>
    <row r="19" spans="1:14" s="37" customFormat="1" ht="12">
      <c r="A19" s="277" t="s">
        <v>77</v>
      </c>
      <c r="B19" s="276" t="s">
        <v>120</v>
      </c>
      <c r="C19" s="274">
        <v>0</v>
      </c>
      <c r="D19" s="274"/>
      <c r="E19" s="274"/>
      <c r="F19" s="279"/>
      <c r="G19" s="273" t="s">
        <v>79</v>
      </c>
      <c r="H19" s="276" t="s">
        <v>121</v>
      </c>
      <c r="I19" s="274">
        <v>0</v>
      </c>
      <c r="J19" s="274">
        <v>0</v>
      </c>
      <c r="K19" s="274"/>
      <c r="M19" s="270"/>
      <c r="N19" s="270"/>
    </row>
    <row r="20" spans="1:13" s="37" customFormat="1" ht="24">
      <c r="A20" s="277" t="s">
        <v>79</v>
      </c>
      <c r="B20" s="272" t="s">
        <v>122</v>
      </c>
      <c r="C20" s="273">
        <v>0</v>
      </c>
      <c r="D20" s="273">
        <v>93</v>
      </c>
      <c r="E20" s="273">
        <v>0</v>
      </c>
      <c r="F20" s="278"/>
      <c r="G20" s="273" t="s">
        <v>81</v>
      </c>
      <c r="H20" s="272" t="s">
        <v>12</v>
      </c>
      <c r="I20" s="273">
        <v>17279</v>
      </c>
      <c r="J20" s="273">
        <v>9272</v>
      </c>
      <c r="K20" s="273">
        <v>552</v>
      </c>
      <c r="M20" s="270"/>
    </row>
    <row r="21" spans="1:11" s="37" customFormat="1" ht="24">
      <c r="A21" s="277"/>
      <c r="B21" s="272" t="s">
        <v>405</v>
      </c>
      <c r="C21" s="273">
        <v>0</v>
      </c>
      <c r="D21" s="273">
        <v>0</v>
      </c>
      <c r="E21" s="273">
        <v>0</v>
      </c>
      <c r="F21" s="278"/>
      <c r="G21" s="273" t="s">
        <v>83</v>
      </c>
      <c r="H21" s="272" t="s">
        <v>9</v>
      </c>
      <c r="I21" s="273">
        <v>13943</v>
      </c>
      <c r="J21" s="273">
        <v>25215</v>
      </c>
      <c r="K21" s="273">
        <v>16126</v>
      </c>
    </row>
    <row r="22" spans="1:11" s="37" customFormat="1" ht="12">
      <c r="A22" s="277" t="s">
        <v>81</v>
      </c>
      <c r="B22" s="272" t="s">
        <v>123</v>
      </c>
      <c r="C22" s="273">
        <v>0</v>
      </c>
      <c r="D22" s="273">
        <v>0</v>
      </c>
      <c r="E22" s="273">
        <v>0</v>
      </c>
      <c r="F22" s="278"/>
      <c r="G22" s="273" t="s">
        <v>86</v>
      </c>
      <c r="H22" s="272" t="s">
        <v>10</v>
      </c>
      <c r="I22" s="273">
        <v>18735</v>
      </c>
      <c r="J22" s="273">
        <v>22350</v>
      </c>
      <c r="K22" s="273">
        <v>12703</v>
      </c>
    </row>
    <row r="23" spans="1:11" s="37" customFormat="1" ht="12">
      <c r="A23" s="277" t="s">
        <v>83</v>
      </c>
      <c r="B23" s="272" t="s">
        <v>124</v>
      </c>
      <c r="C23" s="273">
        <v>0</v>
      </c>
      <c r="D23" s="273">
        <v>0</v>
      </c>
      <c r="E23" s="273">
        <v>0</v>
      </c>
      <c r="F23" s="278"/>
      <c r="G23" s="273" t="s">
        <v>90</v>
      </c>
      <c r="H23" s="272" t="s">
        <v>18</v>
      </c>
      <c r="I23" s="273">
        <v>0</v>
      </c>
      <c r="J23" s="273"/>
      <c r="K23" s="273"/>
    </row>
    <row r="24" spans="1:11" s="37" customFormat="1" ht="12">
      <c r="A24" s="277"/>
      <c r="B24" s="272"/>
      <c r="C24" s="273"/>
      <c r="D24" s="273"/>
      <c r="E24" s="273"/>
      <c r="F24" s="278"/>
      <c r="G24" s="273" t="s">
        <v>91</v>
      </c>
      <c r="H24" s="272" t="s">
        <v>528</v>
      </c>
      <c r="I24" s="273">
        <v>0</v>
      </c>
      <c r="J24" s="273">
        <v>0</v>
      </c>
      <c r="K24" s="273">
        <v>1000</v>
      </c>
    </row>
    <row r="25" spans="1:11" s="37" customFormat="1" ht="12">
      <c r="A25" s="277" t="s">
        <v>86</v>
      </c>
      <c r="B25" s="272" t="s">
        <v>125</v>
      </c>
      <c r="C25" s="273">
        <f>C11+C12+C13+C14+C15+C16+C21</f>
        <v>211211</v>
      </c>
      <c r="D25" s="273">
        <f>D11+D12+D13+D14+D15+D16+D21+D20</f>
        <v>260146</v>
      </c>
      <c r="E25" s="273">
        <v>226765</v>
      </c>
      <c r="F25" s="278"/>
      <c r="G25" s="273" t="s">
        <v>94</v>
      </c>
      <c r="H25" s="272" t="s">
        <v>126</v>
      </c>
      <c r="I25" s="273">
        <f>I11+I12+I13+I14+I18+I20+I21+I22</f>
        <v>246947</v>
      </c>
      <c r="J25" s="273">
        <f>J11+J12+J13+J14+J18+J20+J21+J22</f>
        <v>295882</v>
      </c>
      <c r="K25" s="273">
        <f>K11+K12+K13+K14+K18+K20+K21+K22</f>
        <v>254818</v>
      </c>
    </row>
    <row r="26" spans="1:11" s="37" customFormat="1" ht="12">
      <c r="A26" s="277" t="s">
        <v>90</v>
      </c>
      <c r="B26" s="272" t="s">
        <v>127</v>
      </c>
      <c r="C26" s="273">
        <v>0</v>
      </c>
      <c r="D26" s="273">
        <v>0</v>
      </c>
      <c r="E26" s="273">
        <v>0</v>
      </c>
      <c r="F26" s="278"/>
      <c r="G26" s="273" t="s">
        <v>95</v>
      </c>
      <c r="H26" s="272" t="s">
        <v>128</v>
      </c>
      <c r="I26" s="273">
        <v>0</v>
      </c>
      <c r="J26" s="273"/>
      <c r="K26" s="273"/>
    </row>
    <row r="27" spans="1:11" s="37" customFormat="1" ht="12">
      <c r="A27" s="277" t="s">
        <v>91</v>
      </c>
      <c r="B27" s="272" t="s">
        <v>129</v>
      </c>
      <c r="C27" s="273">
        <v>35736</v>
      </c>
      <c r="D27" s="273">
        <v>35736</v>
      </c>
      <c r="E27" s="273">
        <v>29053</v>
      </c>
      <c r="F27" s="278"/>
      <c r="G27" s="273" t="s">
        <v>130</v>
      </c>
      <c r="H27" s="271"/>
      <c r="I27" s="271"/>
      <c r="J27" s="271"/>
      <c r="K27" s="271"/>
    </row>
    <row r="28" spans="1:11" s="37" customFormat="1" ht="14.25" customHeight="1">
      <c r="A28" s="277" t="s">
        <v>94</v>
      </c>
      <c r="B28" s="272" t="s">
        <v>30</v>
      </c>
      <c r="C28" s="273">
        <v>0</v>
      </c>
      <c r="D28" s="273">
        <v>0</v>
      </c>
      <c r="E28" s="273">
        <v>0</v>
      </c>
      <c r="F28" s="278"/>
      <c r="G28" s="273" t="s">
        <v>131</v>
      </c>
      <c r="H28" s="272" t="s">
        <v>31</v>
      </c>
      <c r="I28" s="273">
        <v>0</v>
      </c>
      <c r="J28" s="273">
        <v>0</v>
      </c>
      <c r="K28" s="273">
        <v>0</v>
      </c>
    </row>
    <row r="29" spans="1:11" s="37" customFormat="1" ht="14.25" customHeight="1">
      <c r="A29" s="557" t="s">
        <v>95</v>
      </c>
      <c r="B29" s="549" t="s">
        <v>4</v>
      </c>
      <c r="C29" s="552">
        <f>C25+C26+C27+C28</f>
        <v>246947</v>
      </c>
      <c r="D29" s="552">
        <f>D25+D26+D27+D28</f>
        <v>295882</v>
      </c>
      <c r="E29" s="552">
        <f>E25+E26+E27+E28</f>
        <v>255818</v>
      </c>
      <c r="F29" s="547">
        <f>F25+F26+F27+F28</f>
        <v>0</v>
      </c>
      <c r="G29" s="549" t="s">
        <v>131</v>
      </c>
      <c r="H29" s="549" t="s">
        <v>5</v>
      </c>
      <c r="I29" s="552">
        <f>I26+I25+I28</f>
        <v>246947</v>
      </c>
      <c r="J29" s="552">
        <f>J26+J25+J28</f>
        <v>295882</v>
      </c>
      <c r="K29" s="552">
        <f>K26+K25+K28+K24</f>
        <v>255818</v>
      </c>
    </row>
    <row r="30" spans="1:11" ht="14.25" customHeight="1" thickBot="1">
      <c r="A30" s="558"/>
      <c r="B30" s="551"/>
      <c r="C30" s="553"/>
      <c r="D30" s="553"/>
      <c r="E30" s="553"/>
      <c r="F30" s="548"/>
      <c r="G30" s="550"/>
      <c r="H30" s="551"/>
      <c r="I30" s="553"/>
      <c r="J30" s="553"/>
      <c r="K30" s="553"/>
    </row>
    <row r="31" spans="1:11" ht="14.25" customHeight="1">
      <c r="A31" s="16"/>
      <c r="B31" s="39"/>
      <c r="C31" s="39"/>
      <c r="D31" s="39"/>
      <c r="E31" s="39"/>
      <c r="F31" s="40"/>
      <c r="G31" s="40"/>
      <c r="H31" s="39"/>
      <c r="I31" s="39"/>
      <c r="J31" s="40"/>
      <c r="K31" s="40"/>
    </row>
    <row r="32" spans="1:11" ht="14.25" customHeight="1">
      <c r="A32" s="16"/>
      <c r="B32" s="39"/>
      <c r="C32" s="39"/>
      <c r="D32" s="39"/>
      <c r="E32" s="39"/>
      <c r="F32" s="40"/>
      <c r="G32" s="40"/>
      <c r="H32" s="39"/>
      <c r="I32" s="39"/>
      <c r="J32" s="40"/>
      <c r="K32" s="40"/>
    </row>
    <row r="33" spans="1:11" ht="15.75">
      <c r="A33" s="16"/>
      <c r="B33" s="39" t="s">
        <v>132</v>
      </c>
      <c r="C33" s="39"/>
      <c r="D33" s="39"/>
      <c r="E33" s="39"/>
      <c r="F33" s="40"/>
      <c r="G33" s="40"/>
      <c r="H33" s="39"/>
      <c r="I33" s="39"/>
      <c r="J33" s="40"/>
      <c r="K33" s="40"/>
    </row>
    <row r="34" spans="4:5" ht="12.75">
      <c r="D34" s="31"/>
      <c r="E34" s="31"/>
    </row>
    <row r="36" ht="12.75">
      <c r="H36" s="31"/>
    </row>
  </sheetData>
  <sheetProtection/>
  <mergeCells count="16">
    <mergeCell ref="G8:K8"/>
    <mergeCell ref="B1:J1"/>
    <mergeCell ref="B3:J3"/>
    <mergeCell ref="B5:J5"/>
    <mergeCell ref="A8:E8"/>
    <mergeCell ref="A29:A30"/>
    <mergeCell ref="B29:B30"/>
    <mergeCell ref="C29:C30"/>
    <mergeCell ref="D29:D30"/>
    <mergeCell ref="K29:K30"/>
    <mergeCell ref="F29:F30"/>
    <mergeCell ref="G29:G30"/>
    <mergeCell ref="H29:H30"/>
    <mergeCell ref="I29:I30"/>
    <mergeCell ref="J29:J30"/>
    <mergeCell ref="E29:E3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2"/>
  <sheetViews>
    <sheetView zoomScale="170" zoomScaleNormal="170" zoomScalePageLayoutView="0" workbookViewId="0" topLeftCell="D13">
      <selection activeCell="J17" sqref="J17"/>
    </sheetView>
  </sheetViews>
  <sheetFormatPr defaultColWidth="9.00390625" defaultRowHeight="12.75"/>
  <cols>
    <col min="1" max="1" width="6.875" style="1" customWidth="1"/>
    <col min="2" max="2" width="36.875" style="1" customWidth="1"/>
    <col min="3" max="5" width="8.875" style="2" customWidth="1"/>
    <col min="6" max="6" width="0.6171875" style="2" hidden="1" customWidth="1"/>
    <col min="7" max="7" width="36.875" style="1" customWidth="1"/>
    <col min="8" max="8" width="9.375" style="2" customWidth="1"/>
    <col min="9" max="10" width="10.00390625" style="2" customWidth="1"/>
    <col min="11" max="16384" width="9.125" style="1" customWidth="1"/>
  </cols>
  <sheetData>
    <row r="1" spans="2:10" ht="14.25">
      <c r="B1" s="537" t="s">
        <v>20</v>
      </c>
      <c r="C1" s="537"/>
      <c r="D1" s="537"/>
      <c r="E1" s="537"/>
      <c r="F1" s="537"/>
      <c r="G1" s="537"/>
      <c r="H1" s="537"/>
      <c r="I1" s="537"/>
      <c r="J1" s="14"/>
    </row>
    <row r="2" spans="2:10" s="6" customFormat="1" ht="7.5">
      <c r="B2" s="5"/>
      <c r="C2" s="5"/>
      <c r="D2" s="5"/>
      <c r="E2" s="5"/>
      <c r="F2" s="5"/>
      <c r="G2" s="5"/>
      <c r="H2" s="5"/>
      <c r="I2" s="5"/>
      <c r="J2" s="5"/>
    </row>
    <row r="3" spans="2:10" ht="15.75" customHeight="1">
      <c r="B3" s="561" t="s">
        <v>535</v>
      </c>
      <c r="C3" s="561"/>
      <c r="D3" s="561"/>
      <c r="E3" s="561"/>
      <c r="F3" s="561"/>
      <c r="G3" s="561"/>
      <c r="H3" s="561"/>
      <c r="I3" s="561"/>
      <c r="J3" s="561"/>
    </row>
    <row r="4" spans="2:10" s="6" customFormat="1" ht="20.25" customHeight="1">
      <c r="B4" s="561"/>
      <c r="C4" s="561"/>
      <c r="D4" s="561"/>
      <c r="E4" s="561"/>
      <c r="F4" s="561"/>
      <c r="G4" s="561"/>
      <c r="H4" s="561"/>
      <c r="I4" s="561"/>
      <c r="J4" s="561"/>
    </row>
    <row r="5" ht="13.5" thickBot="1"/>
    <row r="6" spans="2:10" s="3" customFormat="1" ht="17.25" customHeight="1">
      <c r="B6" s="559" t="s">
        <v>0</v>
      </c>
      <c r="C6" s="560"/>
      <c r="D6" s="560"/>
      <c r="E6" s="560"/>
      <c r="F6" s="560"/>
      <c r="G6" s="560" t="s">
        <v>2</v>
      </c>
      <c r="H6" s="560"/>
      <c r="I6" s="560"/>
      <c r="J6" s="560"/>
    </row>
    <row r="7" spans="2:10" s="4" customFormat="1" ht="31.5">
      <c r="B7" s="296" t="s">
        <v>3</v>
      </c>
      <c r="C7" s="280" t="s">
        <v>431</v>
      </c>
      <c r="D7" s="280" t="s">
        <v>503</v>
      </c>
      <c r="E7" s="280" t="s">
        <v>527</v>
      </c>
      <c r="F7" s="281"/>
      <c r="G7" s="281" t="s">
        <v>3</v>
      </c>
      <c r="H7" s="280" t="s">
        <v>431</v>
      </c>
      <c r="I7" s="280" t="s">
        <v>503</v>
      </c>
      <c r="J7" s="280" t="s">
        <v>529</v>
      </c>
    </row>
    <row r="8" spans="2:10" s="4" customFormat="1" ht="15.75">
      <c r="B8" s="296" t="s">
        <v>1</v>
      </c>
      <c r="C8" s="281"/>
      <c r="D8" s="281"/>
      <c r="E8" s="281"/>
      <c r="F8" s="281"/>
      <c r="G8" s="281" t="s">
        <v>6</v>
      </c>
      <c r="H8" s="281"/>
      <c r="I8" s="281"/>
      <c r="J8" s="281"/>
    </row>
    <row r="9" spans="2:10" ht="12.75">
      <c r="B9" s="8" t="s">
        <v>32</v>
      </c>
      <c r="C9" s="274">
        <v>20183</v>
      </c>
      <c r="D9" s="9">
        <v>20191</v>
      </c>
      <c r="E9" s="9">
        <v>23205</v>
      </c>
      <c r="F9" s="9"/>
      <c r="G9" s="256" t="s">
        <v>7</v>
      </c>
      <c r="H9" s="274">
        <v>86641</v>
      </c>
      <c r="I9" s="274">
        <v>105724</v>
      </c>
      <c r="J9" s="274">
        <v>111939</v>
      </c>
    </row>
    <row r="10" spans="2:10" ht="12.75">
      <c r="B10" s="8" t="s">
        <v>33</v>
      </c>
      <c r="C10" s="274">
        <v>500</v>
      </c>
      <c r="D10" s="9">
        <v>500</v>
      </c>
      <c r="E10" s="9">
        <v>500</v>
      </c>
      <c r="F10" s="9"/>
      <c r="G10" s="256" t="s">
        <v>17</v>
      </c>
      <c r="H10" s="274">
        <v>22842</v>
      </c>
      <c r="I10" s="274">
        <v>25060</v>
      </c>
      <c r="J10" s="274">
        <v>29705</v>
      </c>
    </row>
    <row r="11" spans="2:10" ht="12.75">
      <c r="B11" s="12" t="s">
        <v>392</v>
      </c>
      <c r="C11" s="274">
        <v>41315</v>
      </c>
      <c r="D11" s="274">
        <v>41315</v>
      </c>
      <c r="E11" s="274">
        <v>30640</v>
      </c>
      <c r="F11" s="9"/>
      <c r="G11" s="256" t="s">
        <v>8</v>
      </c>
      <c r="H11" s="274">
        <v>61695</v>
      </c>
      <c r="I11" s="274">
        <v>66137</v>
      </c>
      <c r="J11" s="274">
        <v>62251</v>
      </c>
    </row>
    <row r="12" spans="2:10" ht="12.75">
      <c r="B12" s="8" t="s">
        <v>21</v>
      </c>
      <c r="C12" s="273">
        <v>113777</v>
      </c>
      <c r="D12" s="274">
        <v>134113</v>
      </c>
      <c r="E12" s="274">
        <v>167806</v>
      </c>
      <c r="F12" s="9"/>
      <c r="G12" s="285" t="s">
        <v>34</v>
      </c>
      <c r="H12" s="274">
        <v>2850</v>
      </c>
      <c r="I12" s="274">
        <v>2989</v>
      </c>
      <c r="J12" s="274">
        <v>1874</v>
      </c>
    </row>
    <row r="13" spans="2:10" ht="12.75">
      <c r="B13" s="8" t="s">
        <v>24</v>
      </c>
      <c r="C13" s="274">
        <v>4566</v>
      </c>
      <c r="D13" s="9">
        <v>33064</v>
      </c>
      <c r="E13" s="9">
        <v>4614</v>
      </c>
      <c r="F13" s="9"/>
      <c r="G13" s="256" t="s">
        <v>35</v>
      </c>
      <c r="H13" s="9">
        <v>800</v>
      </c>
      <c r="I13" s="9">
        <v>800</v>
      </c>
      <c r="J13" s="9">
        <v>3800</v>
      </c>
    </row>
    <row r="14" spans="2:10" ht="12.75">
      <c r="B14" s="8" t="s">
        <v>22</v>
      </c>
      <c r="C14" s="9">
        <v>17047</v>
      </c>
      <c r="D14" s="9">
        <v>17047</v>
      </c>
      <c r="E14" s="9">
        <v>29053</v>
      </c>
      <c r="F14" s="9"/>
      <c r="G14" s="256" t="s">
        <v>23</v>
      </c>
      <c r="H14" s="9">
        <v>22162</v>
      </c>
      <c r="I14" s="9">
        <v>38335</v>
      </c>
      <c r="J14" s="9">
        <v>15868</v>
      </c>
    </row>
    <row r="15" spans="2:10" ht="12.75">
      <c r="B15" s="8" t="s">
        <v>320</v>
      </c>
      <c r="C15" s="9">
        <v>0</v>
      </c>
      <c r="D15" s="9">
        <v>0</v>
      </c>
      <c r="E15" s="9"/>
      <c r="F15" s="9"/>
      <c r="G15" s="256" t="s">
        <v>10</v>
      </c>
      <c r="H15" s="9">
        <v>15360</v>
      </c>
      <c r="I15" s="9">
        <v>3615</v>
      </c>
      <c r="J15" s="9">
        <v>10828</v>
      </c>
    </row>
    <row r="16" spans="2:10" ht="12.75">
      <c r="B16" s="8"/>
      <c r="C16" s="9"/>
      <c r="D16" s="9"/>
      <c r="E16" s="9"/>
      <c r="F16" s="9"/>
      <c r="G16" s="256" t="s">
        <v>528</v>
      </c>
      <c r="H16" s="9">
        <v>0</v>
      </c>
      <c r="I16" s="9">
        <v>0</v>
      </c>
      <c r="J16" s="9">
        <v>1000</v>
      </c>
    </row>
    <row r="17" spans="2:10" ht="12.75">
      <c r="B17" s="8" t="s">
        <v>16</v>
      </c>
      <c r="C17" s="274">
        <v>0</v>
      </c>
      <c r="D17" s="274">
        <v>0</v>
      </c>
      <c r="E17" s="274"/>
      <c r="F17" s="9"/>
      <c r="G17" s="256" t="s">
        <v>18</v>
      </c>
      <c r="H17" s="9">
        <v>0</v>
      </c>
      <c r="I17" s="9">
        <v>0</v>
      </c>
      <c r="J17" s="9"/>
    </row>
    <row r="18" spans="2:10" ht="12.75">
      <c r="B18" s="8" t="s">
        <v>30</v>
      </c>
      <c r="C18" s="274">
        <v>0</v>
      </c>
      <c r="D18" s="9">
        <v>0</v>
      </c>
      <c r="E18" s="9"/>
      <c r="F18" s="9"/>
      <c r="G18" s="256" t="s">
        <v>31</v>
      </c>
      <c r="H18" s="9">
        <v>0</v>
      </c>
      <c r="I18" s="9">
        <v>0</v>
      </c>
      <c r="J18" s="9"/>
    </row>
    <row r="19" spans="2:10" ht="12.75">
      <c r="B19" s="8" t="s">
        <v>384</v>
      </c>
      <c r="C19" s="9">
        <v>0</v>
      </c>
      <c r="D19" s="9">
        <v>0</v>
      </c>
      <c r="E19" s="9"/>
      <c r="F19" s="9"/>
      <c r="G19" s="256" t="s">
        <v>376</v>
      </c>
      <c r="H19" s="9">
        <v>0</v>
      </c>
      <c r="I19" s="9">
        <v>0</v>
      </c>
      <c r="J19" s="9"/>
    </row>
    <row r="20" spans="2:10" ht="12.75">
      <c r="B20" s="297" t="s">
        <v>4</v>
      </c>
      <c r="C20" s="287">
        <f>SUM(C9:C19)</f>
        <v>197388</v>
      </c>
      <c r="D20" s="287">
        <f>SUM(D9:D19)</f>
        <v>246230</v>
      </c>
      <c r="E20" s="287">
        <f>SUM(E9:E19)</f>
        <v>255818</v>
      </c>
      <c r="F20" s="287"/>
      <c r="G20" s="286" t="s">
        <v>5</v>
      </c>
      <c r="H20" s="287">
        <f>SUM(H9:H19)</f>
        <v>212350</v>
      </c>
      <c r="I20" s="287">
        <f>SUM(I9:I19)</f>
        <v>242660</v>
      </c>
      <c r="J20" s="287">
        <f>SUM(J9:J19)</f>
        <v>237265</v>
      </c>
    </row>
    <row r="21" spans="2:10" ht="12.75">
      <c r="B21" s="8"/>
      <c r="C21" s="9"/>
      <c r="D21" s="9"/>
      <c r="E21" s="9"/>
      <c r="F21" s="9"/>
      <c r="G21" s="256"/>
      <c r="H21" s="9"/>
      <c r="I21" s="9"/>
      <c r="J21" s="9"/>
    </row>
    <row r="22" spans="2:10" ht="12.75">
      <c r="B22" s="298" t="s">
        <v>11</v>
      </c>
      <c r="C22" s="289"/>
      <c r="D22" s="289"/>
      <c r="E22" s="289"/>
      <c r="F22" s="289"/>
      <c r="G22" s="288" t="s">
        <v>9</v>
      </c>
      <c r="H22" s="289"/>
      <c r="I22" s="289"/>
      <c r="J22" s="289"/>
    </row>
    <row r="23" spans="2:10" ht="12.75">
      <c r="B23" s="11" t="s">
        <v>26</v>
      </c>
      <c r="C23" s="10">
        <v>0</v>
      </c>
      <c r="D23" s="10">
        <v>0</v>
      </c>
      <c r="E23" s="10"/>
      <c r="F23" s="9"/>
      <c r="G23" s="13" t="s">
        <v>15</v>
      </c>
      <c r="H23" s="273">
        <v>13943</v>
      </c>
      <c r="I23" s="10">
        <v>25215</v>
      </c>
      <c r="J23" s="10">
        <v>16126</v>
      </c>
    </row>
    <row r="24" spans="2:10" ht="12.75">
      <c r="B24" s="11" t="s">
        <v>28</v>
      </c>
      <c r="C24" s="10">
        <v>0</v>
      </c>
      <c r="D24" s="10">
        <v>0</v>
      </c>
      <c r="E24" s="10"/>
      <c r="F24" s="9"/>
      <c r="G24" s="13" t="s">
        <v>12</v>
      </c>
      <c r="H24" s="273">
        <v>17279</v>
      </c>
      <c r="I24" s="9">
        <v>9272</v>
      </c>
      <c r="J24" s="9">
        <v>552</v>
      </c>
    </row>
    <row r="25" spans="2:12" ht="12.75">
      <c r="B25" s="11" t="s">
        <v>39</v>
      </c>
      <c r="C25" s="274">
        <v>20070</v>
      </c>
      <c r="D25" s="10">
        <v>20070</v>
      </c>
      <c r="E25" s="10"/>
      <c r="F25" s="9"/>
      <c r="G25" s="13" t="s">
        <v>36</v>
      </c>
      <c r="H25" s="9">
        <v>0</v>
      </c>
      <c r="I25" s="9"/>
      <c r="J25" s="9"/>
      <c r="L25" s="31"/>
    </row>
    <row r="26" spans="2:10" ht="12.75">
      <c r="B26" s="11" t="s">
        <v>25</v>
      </c>
      <c r="C26" s="274">
        <v>10800</v>
      </c>
      <c r="D26" s="10">
        <v>10800</v>
      </c>
      <c r="E26" s="10"/>
      <c r="F26" s="9"/>
      <c r="G26" s="13" t="s">
        <v>37</v>
      </c>
      <c r="H26" s="9">
        <v>0</v>
      </c>
      <c r="I26" s="9"/>
      <c r="J26" s="9"/>
    </row>
    <row r="27" spans="2:10" ht="12.75">
      <c r="B27" s="265" t="s">
        <v>40</v>
      </c>
      <c r="C27" s="9">
        <v>0</v>
      </c>
      <c r="D27" s="9">
        <v>0</v>
      </c>
      <c r="E27" s="9"/>
      <c r="F27" s="9"/>
      <c r="G27" s="13" t="s">
        <v>19</v>
      </c>
      <c r="H27" s="9">
        <v>3375</v>
      </c>
      <c r="I27" s="9">
        <v>18735</v>
      </c>
      <c r="J27" s="9">
        <v>1875</v>
      </c>
    </row>
    <row r="28" spans="2:10" s="7" customFormat="1" ht="16.5" customHeight="1">
      <c r="B28" s="265" t="s">
        <v>406</v>
      </c>
      <c r="C28" s="9">
        <v>0</v>
      </c>
      <c r="D28" s="9">
        <v>0</v>
      </c>
      <c r="E28" s="9"/>
      <c r="F28" s="9"/>
      <c r="G28" s="13" t="s">
        <v>29</v>
      </c>
      <c r="H28" s="9">
        <v>0</v>
      </c>
      <c r="I28" s="9"/>
      <c r="J28" s="9"/>
    </row>
    <row r="29" spans="2:10" s="7" customFormat="1" ht="16.5" customHeight="1">
      <c r="B29" s="11" t="s">
        <v>321</v>
      </c>
      <c r="C29" s="9">
        <v>0</v>
      </c>
      <c r="D29" s="9">
        <v>93</v>
      </c>
      <c r="E29" s="9"/>
      <c r="F29" s="9"/>
      <c r="G29" s="13"/>
      <c r="H29" s="9"/>
      <c r="I29" s="9"/>
      <c r="J29" s="9"/>
    </row>
    <row r="30" spans="2:10" ht="12.75">
      <c r="B30" s="11" t="s">
        <v>38</v>
      </c>
      <c r="C30" s="9">
        <v>18689</v>
      </c>
      <c r="D30" s="9">
        <v>18689</v>
      </c>
      <c r="E30" s="9"/>
      <c r="F30" s="9"/>
      <c r="G30" s="13"/>
      <c r="H30" s="9"/>
      <c r="I30" s="9"/>
      <c r="J30" s="9"/>
    </row>
    <row r="31" spans="2:10" ht="12.75">
      <c r="B31" s="11" t="s">
        <v>27</v>
      </c>
      <c r="C31" s="9">
        <v>0</v>
      </c>
      <c r="D31" s="9">
        <v>0</v>
      </c>
      <c r="E31" s="9"/>
      <c r="F31" s="9"/>
      <c r="G31" s="290"/>
      <c r="H31" s="10"/>
      <c r="I31" s="10"/>
      <c r="J31" s="10"/>
    </row>
    <row r="32" spans="2:10" ht="12.75">
      <c r="B32" s="297" t="s">
        <v>4</v>
      </c>
      <c r="C32" s="291">
        <f>SUM(C23:C31)</f>
        <v>49559</v>
      </c>
      <c r="D32" s="291">
        <f>SUM(D23:D31)</f>
        <v>49652</v>
      </c>
      <c r="E32" s="291">
        <f>SUM(E23:E31)</f>
        <v>0</v>
      </c>
      <c r="F32" s="291"/>
      <c r="G32" s="292" t="s">
        <v>5</v>
      </c>
      <c r="H32" s="291">
        <f>SUM(H23:H31)</f>
        <v>34597</v>
      </c>
      <c r="I32" s="291">
        <f>SUM(I23:I31)</f>
        <v>53222</v>
      </c>
      <c r="J32" s="291">
        <f>SUM(J23:J31)</f>
        <v>18553</v>
      </c>
    </row>
    <row r="33" spans="2:10" ht="12.75">
      <c r="B33" s="299"/>
      <c r="C33" s="293"/>
      <c r="D33" s="293"/>
      <c r="E33" s="293"/>
      <c r="F33" s="293"/>
      <c r="G33" s="294"/>
      <c r="H33" s="295"/>
      <c r="I33" s="295"/>
      <c r="J33" s="295"/>
    </row>
    <row r="34" spans="2:10" ht="26.25" thickBot="1">
      <c r="B34" s="300" t="s">
        <v>13</v>
      </c>
      <c r="C34" s="301">
        <f>C32+C20</f>
        <v>246947</v>
      </c>
      <c r="D34" s="301">
        <f>D32+D20</f>
        <v>295882</v>
      </c>
      <c r="E34" s="301">
        <f>E32+E20</f>
        <v>255818</v>
      </c>
      <c r="F34" s="301"/>
      <c r="G34" s="302" t="s">
        <v>14</v>
      </c>
      <c r="H34" s="301">
        <f>H32+H20</f>
        <v>246947</v>
      </c>
      <c r="I34" s="301">
        <f>I32+I20</f>
        <v>295882</v>
      </c>
      <c r="J34" s="301">
        <f>J32+J20</f>
        <v>255818</v>
      </c>
    </row>
    <row r="35" spans="3:8" ht="12.75">
      <c r="C35" s="1"/>
      <c r="D35" s="1"/>
      <c r="E35" s="1"/>
      <c r="H35" s="1"/>
    </row>
    <row r="36" spans="3:8" ht="12.75">
      <c r="C36" s="1"/>
      <c r="D36" s="1"/>
      <c r="E36" s="1"/>
      <c r="H36" s="1"/>
    </row>
    <row r="37" spans="2:7" ht="12.75">
      <c r="B37" s="187"/>
      <c r="C37" s="269"/>
      <c r="D37" s="269"/>
      <c r="E37" s="269"/>
      <c r="F37" s="269"/>
      <c r="G37" s="187"/>
    </row>
    <row r="42" spans="3:13" ht="12.75">
      <c r="C42" s="1"/>
      <c r="D42" s="1"/>
      <c r="E42" s="1"/>
      <c r="H42" s="1"/>
      <c r="K42" s="307"/>
      <c r="L42" s="307"/>
      <c r="M42" s="307"/>
    </row>
    <row r="43" spans="3:13" ht="12.75">
      <c r="C43" s="1"/>
      <c r="D43" s="1"/>
      <c r="E43" s="1"/>
      <c r="H43" s="1"/>
      <c r="K43" s="307"/>
      <c r="L43" s="307"/>
      <c r="M43" s="307"/>
    </row>
    <row r="44" spans="3:13" ht="12.75">
      <c r="C44" s="1"/>
      <c r="D44" s="1"/>
      <c r="E44" s="1"/>
      <c r="H44" s="1"/>
      <c r="I44" s="1"/>
      <c r="J44" s="1"/>
      <c r="K44" s="307"/>
      <c r="L44" s="307"/>
      <c r="M44" s="307"/>
    </row>
    <row r="45" spans="3:13" ht="12.75">
      <c r="C45" s="1"/>
      <c r="D45" s="1"/>
      <c r="E45" s="1"/>
      <c r="H45" s="1"/>
      <c r="K45" s="307"/>
      <c r="L45" s="307"/>
      <c r="M45" s="307"/>
    </row>
    <row r="46" spans="3:13" ht="12.75">
      <c r="C46" s="1"/>
      <c r="D46" s="1"/>
      <c r="E46" s="1"/>
      <c r="H46" s="1"/>
      <c r="K46" s="307"/>
      <c r="L46" s="307"/>
      <c r="M46" s="307"/>
    </row>
    <row r="47" spans="3:13" ht="12.75">
      <c r="C47" s="1"/>
      <c r="D47" s="1"/>
      <c r="E47" s="1"/>
      <c r="H47" s="1"/>
      <c r="K47" s="307"/>
      <c r="L47" s="307"/>
      <c r="M47" s="307"/>
    </row>
    <row r="48" spans="3:13" ht="12.75">
      <c r="C48" s="1"/>
      <c r="D48" s="1"/>
      <c r="E48" s="1"/>
      <c r="H48" s="1"/>
      <c r="K48" s="307"/>
      <c r="L48" s="307"/>
      <c r="M48" s="307"/>
    </row>
    <row r="49" spans="3:14" ht="12.75">
      <c r="C49" s="1"/>
      <c r="D49" s="1"/>
      <c r="E49" s="1"/>
      <c r="H49" s="1"/>
      <c r="K49" s="419"/>
      <c r="L49" s="419"/>
      <c r="M49" s="419"/>
      <c r="N49" s="187"/>
    </row>
    <row r="50" spans="3:14" ht="12.75">
      <c r="C50" s="1"/>
      <c r="D50" s="1"/>
      <c r="E50" s="1"/>
      <c r="H50" s="1"/>
      <c r="K50" s="420"/>
      <c r="L50" s="420"/>
      <c r="M50" s="420"/>
      <c r="N50" s="187"/>
    </row>
    <row r="51" spans="11:14" ht="12.75">
      <c r="K51" s="420"/>
      <c r="L51" s="420"/>
      <c r="M51" s="420"/>
      <c r="N51" s="187"/>
    </row>
    <row r="52" spans="11:13" ht="12.75">
      <c r="K52" s="307"/>
      <c r="L52" s="307"/>
      <c r="M52" s="307"/>
    </row>
  </sheetData>
  <sheetProtection/>
  <mergeCells count="4">
    <mergeCell ref="B1:I1"/>
    <mergeCell ref="B6:F6"/>
    <mergeCell ref="G6:J6"/>
    <mergeCell ref="B3:J4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0"/>
  <sheetViews>
    <sheetView view="pageBreakPreview" zoomScale="150" zoomScaleSheetLayoutView="150" workbookViewId="0" topLeftCell="A1">
      <selection activeCell="G115" sqref="G115"/>
    </sheetView>
  </sheetViews>
  <sheetFormatPr defaultColWidth="9.00390625" defaultRowHeight="12.75"/>
  <cols>
    <col min="1" max="1" width="3.875" style="462" customWidth="1"/>
    <col min="2" max="2" width="5.00390625" style="1" customWidth="1"/>
    <col min="3" max="3" width="4.75390625" style="1" customWidth="1"/>
    <col min="4" max="4" width="4.625" style="1" customWidth="1"/>
    <col min="5" max="5" width="8.625" style="1" customWidth="1"/>
    <col min="6" max="6" width="3.875" style="1" customWidth="1"/>
    <col min="7" max="7" width="4.75390625" style="1" customWidth="1"/>
    <col min="8" max="8" width="8.875" style="1" customWidth="1"/>
    <col min="9" max="9" width="17.375" style="1" customWidth="1"/>
    <col min="10" max="10" width="7.875" style="1" customWidth="1"/>
    <col min="11" max="11" width="6.875" style="1" customWidth="1"/>
    <col min="12" max="12" width="8.00390625" style="1" customWidth="1"/>
    <col min="13" max="13" width="20.875" style="1" bestFit="1" customWidth="1"/>
    <col min="14" max="14" width="10.25390625" style="1" customWidth="1"/>
    <col min="15" max="15" width="11.125" style="1" customWidth="1"/>
    <col min="16" max="16384" width="9.125" style="1" customWidth="1"/>
  </cols>
  <sheetData>
    <row r="1" spans="2:12" ht="9" customHeight="1">
      <c r="B1" s="587" t="s">
        <v>41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</row>
    <row r="2" spans="2:12" ht="9.7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3" ht="12.75">
      <c r="B3" s="587" t="s">
        <v>533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361"/>
    </row>
    <row r="4" spans="2:12" ht="3.75" customHeight="1"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</row>
    <row r="5" spans="2:12" ht="9" customHeight="1" thickBot="1">
      <c r="B5" s="360"/>
      <c r="C5" s="360"/>
      <c r="D5" s="360"/>
      <c r="E5" s="360"/>
      <c r="F5" s="360"/>
      <c r="G5" s="360"/>
      <c r="H5" s="360"/>
      <c r="I5" s="360"/>
      <c r="J5" s="42"/>
      <c r="K5" s="42"/>
      <c r="L5" s="42"/>
    </row>
    <row r="6" spans="1:13" ht="12.75" customHeight="1">
      <c r="A6" s="593" t="s">
        <v>0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5"/>
      <c r="M6" s="362"/>
    </row>
    <row r="7" spans="1:13" ht="12.75">
      <c r="A7" s="590"/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2"/>
      <c r="M7" s="362"/>
    </row>
    <row r="8" spans="1:12" ht="12.75" customHeight="1">
      <c r="A8" s="564" t="s">
        <v>586</v>
      </c>
      <c r="B8" s="564" t="s">
        <v>42</v>
      </c>
      <c r="C8" s="564" t="s">
        <v>43</v>
      </c>
      <c r="D8" s="566" t="s">
        <v>584</v>
      </c>
      <c r="E8" s="564" t="s">
        <v>45</v>
      </c>
      <c r="F8" s="564" t="s">
        <v>46</v>
      </c>
      <c r="G8" s="564" t="s">
        <v>47</v>
      </c>
      <c r="H8" s="564" t="s">
        <v>48</v>
      </c>
      <c r="I8" s="562" t="s">
        <v>49</v>
      </c>
      <c r="J8" s="564" t="s">
        <v>431</v>
      </c>
      <c r="K8" s="564" t="s">
        <v>504</v>
      </c>
      <c r="L8" s="564" t="s">
        <v>534</v>
      </c>
    </row>
    <row r="9" spans="1:12" ht="12.75">
      <c r="A9" s="564"/>
      <c r="B9" s="564"/>
      <c r="C9" s="564"/>
      <c r="D9" s="566"/>
      <c r="E9" s="564"/>
      <c r="F9" s="564"/>
      <c r="G9" s="564"/>
      <c r="H9" s="564"/>
      <c r="I9" s="562"/>
      <c r="J9" s="564"/>
      <c r="K9" s="564"/>
      <c r="L9" s="564"/>
    </row>
    <row r="10" spans="1:12" ht="16.5" customHeight="1" thickBot="1">
      <c r="A10" s="565"/>
      <c r="B10" s="565"/>
      <c r="C10" s="565"/>
      <c r="D10" s="567"/>
      <c r="E10" s="565"/>
      <c r="F10" s="565"/>
      <c r="G10" s="565"/>
      <c r="H10" s="565"/>
      <c r="I10" s="563"/>
      <c r="J10" s="565"/>
      <c r="K10" s="565"/>
      <c r="L10" s="565"/>
    </row>
    <row r="11" spans="1:12" ht="12.75">
      <c r="A11" s="463"/>
      <c r="B11" s="363">
        <v>1</v>
      </c>
      <c r="C11" s="364"/>
      <c r="D11" s="364"/>
      <c r="E11" s="365"/>
      <c r="F11" s="588" t="s">
        <v>50</v>
      </c>
      <c r="G11" s="582"/>
      <c r="H11" s="582"/>
      <c r="I11" s="582"/>
      <c r="J11" s="189"/>
      <c r="K11" s="189"/>
      <c r="L11" s="189"/>
    </row>
    <row r="12" spans="1:12" ht="12.75">
      <c r="A12" s="463"/>
      <c r="B12" s="366"/>
      <c r="C12" s="367" t="s">
        <v>51</v>
      </c>
      <c r="D12" s="367"/>
      <c r="E12" s="368"/>
      <c r="F12" s="369"/>
      <c r="G12" s="573" t="s">
        <v>52</v>
      </c>
      <c r="H12" s="573"/>
      <c r="I12" s="573"/>
      <c r="J12" s="131"/>
      <c r="K12" s="131"/>
      <c r="L12" s="131"/>
    </row>
    <row r="13" spans="1:16" ht="12.75" customHeight="1">
      <c r="A13" s="463"/>
      <c r="B13" s="366"/>
      <c r="C13" s="367"/>
      <c r="D13" s="367" t="s">
        <v>51</v>
      </c>
      <c r="E13" s="368"/>
      <c r="F13" s="369"/>
      <c r="G13" s="33"/>
      <c r="H13" s="573" t="s">
        <v>1</v>
      </c>
      <c r="I13" s="573"/>
      <c r="J13" s="131"/>
      <c r="K13" s="131"/>
      <c r="L13" s="131"/>
      <c r="N13" s="1" t="s">
        <v>256</v>
      </c>
      <c r="O13" s="1" t="s">
        <v>412</v>
      </c>
      <c r="P13" s="1" t="s">
        <v>413</v>
      </c>
    </row>
    <row r="14" spans="1:17" ht="12.75" customHeight="1">
      <c r="A14" s="463" t="s">
        <v>588</v>
      </c>
      <c r="B14" s="366"/>
      <c r="C14" s="367"/>
      <c r="D14" s="367"/>
      <c r="E14" s="368" t="s">
        <v>51</v>
      </c>
      <c r="F14" s="369"/>
      <c r="G14" s="33"/>
      <c r="H14" s="572" t="s">
        <v>53</v>
      </c>
      <c r="I14" s="572"/>
      <c r="J14" s="131">
        <v>258</v>
      </c>
      <c r="K14" s="131">
        <v>258</v>
      </c>
      <c r="L14" s="131">
        <v>258</v>
      </c>
      <c r="M14" s="1" t="s">
        <v>355</v>
      </c>
      <c r="N14" s="307">
        <f>J14+J27+J31+J35+J39+J43+J49+J63+J99+J103+J108+J112</f>
        <v>20383</v>
      </c>
      <c r="O14" s="307">
        <f>K14+K27+K31+K35+K39+K43+K49+K63+K99+K103+K108+K112</f>
        <v>20536</v>
      </c>
      <c r="P14" s="307">
        <f>L14+L27+L31+L35+L39+L43+L49+L63+L99+L103+L108+L112</f>
        <v>23205</v>
      </c>
      <c r="Q14" s="307"/>
    </row>
    <row r="15" spans="1:16" ht="12.75" customHeight="1">
      <c r="A15" s="463"/>
      <c r="B15" s="366"/>
      <c r="C15" s="367"/>
      <c r="D15" s="367"/>
      <c r="E15" s="368" t="s">
        <v>54</v>
      </c>
      <c r="F15" s="369"/>
      <c r="G15" s="33"/>
      <c r="H15" s="572" t="s">
        <v>66</v>
      </c>
      <c r="I15" s="572"/>
      <c r="J15" s="131"/>
      <c r="K15" s="131"/>
      <c r="L15" s="131"/>
      <c r="M15" s="1" t="s">
        <v>415</v>
      </c>
      <c r="N15" s="307">
        <f>J15+J64+J95+J104+J116+J125+J69</f>
        <v>4566</v>
      </c>
      <c r="O15" s="307">
        <f>K15+K64+K95+K104+K116+K125+K69</f>
        <v>49092</v>
      </c>
      <c r="P15" s="307">
        <f>L15+L64+L95+L104+L116+L125+L69</f>
        <v>4614</v>
      </c>
    </row>
    <row r="16" spans="1:16" ht="12.75">
      <c r="A16" s="463"/>
      <c r="B16" s="366"/>
      <c r="C16" s="367"/>
      <c r="D16" s="367" t="s">
        <v>54</v>
      </c>
      <c r="E16" s="368"/>
      <c r="F16" s="369"/>
      <c r="G16" s="33"/>
      <c r="H16" s="573" t="s">
        <v>55</v>
      </c>
      <c r="I16" s="573"/>
      <c r="J16" s="131"/>
      <c r="K16" s="131"/>
      <c r="L16" s="131"/>
      <c r="M16" s="1" t="s">
        <v>414</v>
      </c>
      <c r="N16" s="307">
        <f>J54</f>
        <v>20070</v>
      </c>
      <c r="O16" s="307">
        <f>K54</f>
        <v>20070</v>
      </c>
      <c r="P16" s="307">
        <f>L54</f>
        <v>0</v>
      </c>
    </row>
    <row r="17" spans="1:16" ht="12.75">
      <c r="A17" s="463"/>
      <c r="B17" s="366"/>
      <c r="C17" s="367"/>
      <c r="D17" s="367"/>
      <c r="E17" s="368" t="s">
        <v>51</v>
      </c>
      <c r="F17" s="369"/>
      <c r="G17" s="33"/>
      <c r="H17" s="572" t="s">
        <v>56</v>
      </c>
      <c r="I17" s="572"/>
      <c r="J17" s="131">
        <v>0</v>
      </c>
      <c r="K17" s="131">
        <v>0</v>
      </c>
      <c r="L17" s="131"/>
      <c r="M17" s="1" t="s">
        <v>416</v>
      </c>
      <c r="N17" s="307">
        <f>J91</f>
        <v>500</v>
      </c>
      <c r="O17" s="307">
        <f>K91</f>
        <v>500</v>
      </c>
      <c r="P17" s="307">
        <f>L91</f>
        <v>500</v>
      </c>
    </row>
    <row r="18" spans="1:16" ht="12.75">
      <c r="A18" s="463"/>
      <c r="B18" s="366"/>
      <c r="C18" s="367"/>
      <c r="D18" s="367"/>
      <c r="E18" s="368" t="s">
        <v>57</v>
      </c>
      <c r="F18" s="369"/>
      <c r="G18" s="33"/>
      <c r="H18" s="572" t="s">
        <v>58</v>
      </c>
      <c r="I18" s="572"/>
      <c r="J18" s="131">
        <v>0</v>
      </c>
      <c r="K18" s="131">
        <v>0</v>
      </c>
      <c r="L18" s="131"/>
      <c r="M18" s="1" t="s">
        <v>417</v>
      </c>
      <c r="N18" s="307">
        <f>J87</f>
        <v>0</v>
      </c>
      <c r="O18" s="307" t="s">
        <v>525</v>
      </c>
      <c r="P18" s="307">
        <f>L87</f>
        <v>0</v>
      </c>
    </row>
    <row r="19" spans="1:16" ht="12" customHeight="1">
      <c r="A19" s="463"/>
      <c r="B19" s="366"/>
      <c r="C19" s="367"/>
      <c r="D19" s="367" t="s">
        <v>57</v>
      </c>
      <c r="E19" s="368"/>
      <c r="F19" s="369"/>
      <c r="G19" s="33"/>
      <c r="H19" s="573" t="s">
        <v>59</v>
      </c>
      <c r="I19" s="573"/>
      <c r="J19" s="131"/>
      <c r="K19" s="131"/>
      <c r="L19" s="131"/>
      <c r="M19" s="1" t="s">
        <v>409</v>
      </c>
      <c r="N19" s="307">
        <f>J85</f>
        <v>10800</v>
      </c>
      <c r="O19" s="307">
        <f>K85</f>
        <v>10800</v>
      </c>
      <c r="P19" s="307">
        <f>L85</f>
        <v>0</v>
      </c>
    </row>
    <row r="20" spans="1:16" ht="12" customHeight="1">
      <c r="A20" s="463"/>
      <c r="B20" s="366"/>
      <c r="C20" s="367"/>
      <c r="D20" s="367"/>
      <c r="E20" s="368"/>
      <c r="F20" s="369"/>
      <c r="G20" s="33"/>
      <c r="H20" s="575" t="s">
        <v>60</v>
      </c>
      <c r="I20" s="575"/>
      <c r="J20" s="131">
        <v>0</v>
      </c>
      <c r="K20" s="131">
        <v>0</v>
      </c>
      <c r="L20" s="131"/>
      <c r="M20" s="1" t="s">
        <v>410</v>
      </c>
      <c r="N20" s="307">
        <f>J70+J71+J73+J78+J79</f>
        <v>41115</v>
      </c>
      <c r="O20" s="307">
        <f>K70+K71+K73+K78+K79</f>
        <v>41115</v>
      </c>
      <c r="P20" s="307">
        <f>L70+L71+L73+L78+L79</f>
        <v>30640</v>
      </c>
    </row>
    <row r="21" spans="1:16" ht="12" customHeight="1" thickBot="1">
      <c r="A21" s="463"/>
      <c r="B21" s="366"/>
      <c r="C21" s="367"/>
      <c r="D21" s="367"/>
      <c r="E21" s="368" t="s">
        <v>51</v>
      </c>
      <c r="F21" s="371"/>
      <c r="G21" s="372"/>
      <c r="H21" s="577" t="s">
        <v>61</v>
      </c>
      <c r="I21" s="577"/>
      <c r="J21" s="131">
        <v>0</v>
      </c>
      <c r="K21" s="131">
        <v>0</v>
      </c>
      <c r="L21" s="131"/>
      <c r="M21" s="1" t="s">
        <v>411</v>
      </c>
      <c r="N21" s="324">
        <f>J74</f>
        <v>113777</v>
      </c>
      <c r="O21" s="324">
        <f>K74</f>
        <v>117940</v>
      </c>
      <c r="P21" s="324">
        <f>L74</f>
        <v>167806</v>
      </c>
    </row>
    <row r="22" spans="1:16" ht="13.5" customHeight="1" thickBot="1">
      <c r="A22" s="463"/>
      <c r="B22" s="366"/>
      <c r="C22" s="367"/>
      <c r="D22" s="367"/>
      <c r="E22" s="368"/>
      <c r="F22" s="568" t="s">
        <v>62</v>
      </c>
      <c r="G22" s="569"/>
      <c r="H22" s="569"/>
      <c r="I22" s="570"/>
      <c r="J22" s="380">
        <f>SUM(J14:J21)</f>
        <v>258</v>
      </c>
      <c r="K22" s="380">
        <f>SUM(K14:K21)</f>
        <v>258</v>
      </c>
      <c r="L22" s="380">
        <f>SUM(L14:L21)</f>
        <v>258</v>
      </c>
      <c r="M22" s="1" t="s">
        <v>351</v>
      </c>
      <c r="N22" s="307">
        <f>J83</f>
        <v>17047</v>
      </c>
      <c r="O22" s="307">
        <f>K83</f>
        <v>17047</v>
      </c>
      <c r="P22" s="307">
        <f>L83</f>
        <v>29053</v>
      </c>
    </row>
    <row r="23" spans="1:16" ht="13.5" customHeight="1" thickBot="1" thickTop="1">
      <c r="A23" s="374"/>
      <c r="B23" s="374"/>
      <c r="C23" s="375"/>
      <c r="D23" s="375"/>
      <c r="E23" s="376"/>
      <c r="F23" s="442" t="s">
        <v>96</v>
      </c>
      <c r="G23" s="94"/>
      <c r="H23" s="94"/>
      <c r="I23" s="94"/>
      <c r="J23" s="408">
        <f>J22</f>
        <v>258</v>
      </c>
      <c r="K23" s="408">
        <f>K22</f>
        <v>258</v>
      </c>
      <c r="L23" s="408">
        <f>L22</f>
        <v>258</v>
      </c>
      <c r="M23" s="1" t="s">
        <v>351</v>
      </c>
      <c r="N23" s="307">
        <f>J86</f>
        <v>18689</v>
      </c>
      <c r="O23" s="307">
        <f>K86</f>
        <v>18689</v>
      </c>
      <c r="P23" s="307">
        <f>L86</f>
        <v>0</v>
      </c>
    </row>
    <row r="24" spans="1:16" ht="13.5" customHeight="1">
      <c r="A24" s="463"/>
      <c r="B24" s="363" t="s">
        <v>54</v>
      </c>
      <c r="C24" s="364"/>
      <c r="D24" s="364"/>
      <c r="E24" s="365"/>
      <c r="F24" s="588" t="s">
        <v>393</v>
      </c>
      <c r="G24" s="582"/>
      <c r="H24" s="582"/>
      <c r="I24" s="582"/>
      <c r="J24" s="189"/>
      <c r="K24" s="189"/>
      <c r="L24" s="189"/>
      <c r="M24" s="1" t="s">
        <v>237</v>
      </c>
      <c r="N24" s="307">
        <f>SUM(N14:N23)</f>
        <v>246947</v>
      </c>
      <c r="O24" s="307">
        <f>SUM(O14:O23)</f>
        <v>295789</v>
      </c>
      <c r="P24" s="307">
        <f>SUM(P14:P23)</f>
        <v>255818</v>
      </c>
    </row>
    <row r="25" spans="1:12" ht="12.75">
      <c r="A25" s="463"/>
      <c r="B25" s="366"/>
      <c r="C25" s="367" t="s">
        <v>51</v>
      </c>
      <c r="D25" s="367"/>
      <c r="E25" s="368"/>
      <c r="F25" s="377"/>
      <c r="G25" s="573" t="s">
        <v>63</v>
      </c>
      <c r="H25" s="573"/>
      <c r="I25" s="573"/>
      <c r="J25" s="131"/>
      <c r="K25" s="131"/>
      <c r="L25" s="131"/>
    </row>
    <row r="26" spans="1:12" ht="12.75" customHeight="1">
      <c r="A26" s="463"/>
      <c r="B26" s="366"/>
      <c r="C26" s="367"/>
      <c r="D26" s="367" t="s">
        <v>51</v>
      </c>
      <c r="E26" s="368"/>
      <c r="F26" s="377"/>
      <c r="G26" s="15"/>
      <c r="H26" s="573" t="s">
        <v>1</v>
      </c>
      <c r="I26" s="573"/>
      <c r="J26" s="131"/>
      <c r="K26" s="131"/>
      <c r="L26" s="131"/>
    </row>
    <row r="27" spans="1:12" ht="12.75" customHeight="1" thickBot="1">
      <c r="A27" s="463" t="s">
        <v>589</v>
      </c>
      <c r="B27" s="366"/>
      <c r="C27" s="367"/>
      <c r="D27" s="367"/>
      <c r="E27" s="368" t="s">
        <v>51</v>
      </c>
      <c r="F27" s="378"/>
      <c r="G27" s="379"/>
      <c r="H27" s="572" t="s">
        <v>53</v>
      </c>
      <c r="I27" s="572"/>
      <c r="J27" s="131">
        <v>51</v>
      </c>
      <c r="K27" s="131">
        <v>51</v>
      </c>
      <c r="L27" s="131">
        <v>51</v>
      </c>
    </row>
    <row r="28" spans="1:23" ht="13.5" thickBot="1">
      <c r="A28" s="463"/>
      <c r="B28" s="366"/>
      <c r="C28" s="367"/>
      <c r="D28" s="367"/>
      <c r="E28" s="368"/>
      <c r="F28" s="568" t="s">
        <v>62</v>
      </c>
      <c r="G28" s="569"/>
      <c r="H28" s="569"/>
      <c r="I28" s="570"/>
      <c r="J28" s="373">
        <v>51</v>
      </c>
      <c r="K28" s="373">
        <v>51</v>
      </c>
      <c r="L28" s="373">
        <v>51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2.75" customHeight="1">
      <c r="A29" s="463"/>
      <c r="B29" s="366"/>
      <c r="C29" s="367" t="s">
        <v>54</v>
      </c>
      <c r="D29" s="367"/>
      <c r="E29" s="368"/>
      <c r="F29" s="15"/>
      <c r="G29" s="573" t="s">
        <v>98</v>
      </c>
      <c r="H29" s="573"/>
      <c r="I29" s="573"/>
      <c r="J29" s="381"/>
      <c r="K29" s="381"/>
      <c r="L29" s="381"/>
      <c r="M29" s="382"/>
      <c r="N29" s="382"/>
      <c r="O29" s="382"/>
      <c r="P29" s="382"/>
      <c r="Q29" s="15"/>
      <c r="R29" s="573"/>
      <c r="S29" s="573"/>
      <c r="T29" s="573"/>
      <c r="U29" s="383"/>
      <c r="V29" s="383"/>
      <c r="W29" s="383"/>
    </row>
    <row r="30" spans="1:23" ht="12.75" customHeight="1">
      <c r="A30" s="463"/>
      <c r="B30" s="366"/>
      <c r="C30" s="367"/>
      <c r="D30" s="367" t="s">
        <v>51</v>
      </c>
      <c r="E30" s="368"/>
      <c r="F30" s="15"/>
      <c r="G30" s="15"/>
      <c r="H30" s="573" t="s">
        <v>1</v>
      </c>
      <c r="I30" s="573"/>
      <c r="J30" s="381"/>
      <c r="K30" s="381"/>
      <c r="L30" s="381"/>
      <c r="M30" s="382"/>
      <c r="N30" s="382"/>
      <c r="O30" s="382"/>
      <c r="P30" s="382"/>
      <c r="Q30" s="15"/>
      <c r="R30" s="15"/>
      <c r="S30" s="573"/>
      <c r="T30" s="573"/>
      <c r="U30" s="383"/>
      <c r="V30" s="383"/>
      <c r="W30" s="383"/>
    </row>
    <row r="31" spans="1:23" ht="12.75" customHeight="1" thickBot="1">
      <c r="A31" s="463" t="s">
        <v>588</v>
      </c>
      <c r="B31" s="366"/>
      <c r="C31" s="367"/>
      <c r="D31" s="367"/>
      <c r="E31" s="368" t="s">
        <v>51</v>
      </c>
      <c r="F31" s="15"/>
      <c r="G31" s="15"/>
      <c r="H31" s="572" t="s">
        <v>53</v>
      </c>
      <c r="I31" s="572"/>
      <c r="J31" s="384">
        <v>3856</v>
      </c>
      <c r="K31" s="384">
        <v>3856</v>
      </c>
      <c r="L31" s="384">
        <v>4394</v>
      </c>
      <c r="M31" s="382"/>
      <c r="N31" s="382"/>
      <c r="O31" s="382"/>
      <c r="P31" s="382"/>
      <c r="Q31" s="15"/>
      <c r="R31" s="15"/>
      <c r="S31" s="572"/>
      <c r="T31" s="572"/>
      <c r="U31" s="385"/>
      <c r="V31" s="33"/>
      <c r="W31" s="33"/>
    </row>
    <row r="32" spans="1:23" ht="13.5" thickBot="1">
      <c r="A32" s="463"/>
      <c r="B32" s="366"/>
      <c r="C32" s="367"/>
      <c r="D32" s="367"/>
      <c r="E32" s="368"/>
      <c r="F32" s="568" t="s">
        <v>62</v>
      </c>
      <c r="G32" s="569"/>
      <c r="H32" s="569"/>
      <c r="I32" s="579"/>
      <c r="J32" s="387">
        <v>3856</v>
      </c>
      <c r="K32" s="387">
        <v>3856</v>
      </c>
      <c r="L32" s="387">
        <v>4394</v>
      </c>
      <c r="M32" s="382"/>
      <c r="N32" s="382"/>
      <c r="O32" s="382"/>
      <c r="P32" s="382"/>
      <c r="Q32" s="573"/>
      <c r="R32" s="573"/>
      <c r="S32" s="573"/>
      <c r="T32" s="573"/>
      <c r="U32" s="388"/>
      <c r="V32" s="15"/>
      <c r="W32" s="15"/>
    </row>
    <row r="33" spans="1:23" ht="12.75">
      <c r="A33" s="463"/>
      <c r="B33" s="366"/>
      <c r="C33" s="367" t="s">
        <v>57</v>
      </c>
      <c r="D33" s="367"/>
      <c r="E33" s="368"/>
      <c r="F33" s="15"/>
      <c r="G33" s="573" t="s">
        <v>101</v>
      </c>
      <c r="H33" s="573"/>
      <c r="I33" s="573"/>
      <c r="J33" s="381"/>
      <c r="K33" s="381"/>
      <c r="L33" s="381"/>
      <c r="M33" s="382"/>
      <c r="N33" s="382"/>
      <c r="O33" s="382"/>
      <c r="P33" s="382"/>
      <c r="Q33" s="15"/>
      <c r="R33" s="573"/>
      <c r="S33" s="573"/>
      <c r="T33" s="573"/>
      <c r="U33" s="389"/>
      <c r="V33" s="383"/>
      <c r="W33" s="383"/>
    </row>
    <row r="34" spans="1:23" ht="12.75" customHeight="1">
      <c r="A34" s="463"/>
      <c r="B34" s="366"/>
      <c r="C34" s="367"/>
      <c r="D34" s="367" t="s">
        <v>51</v>
      </c>
      <c r="E34" s="368"/>
      <c r="F34" s="15"/>
      <c r="G34" s="15"/>
      <c r="H34" s="573" t="s">
        <v>1</v>
      </c>
      <c r="I34" s="573"/>
      <c r="J34" s="381"/>
      <c r="K34" s="381"/>
      <c r="L34" s="381"/>
      <c r="M34" s="382"/>
      <c r="N34" s="382"/>
      <c r="O34" s="382"/>
      <c r="P34" s="382"/>
      <c r="Q34" s="15"/>
      <c r="R34" s="15"/>
      <c r="S34" s="573"/>
      <c r="T34" s="573"/>
      <c r="U34" s="389"/>
      <c r="V34" s="383"/>
      <c r="W34" s="383"/>
    </row>
    <row r="35" spans="1:23" ht="13.5" thickBot="1">
      <c r="A35" s="463" t="s">
        <v>588</v>
      </c>
      <c r="B35" s="366"/>
      <c r="C35" s="367"/>
      <c r="D35" s="367"/>
      <c r="E35" s="368" t="s">
        <v>51</v>
      </c>
      <c r="F35" s="15"/>
      <c r="G35" s="15"/>
      <c r="H35" s="572" t="s">
        <v>53</v>
      </c>
      <c r="I35" s="572"/>
      <c r="J35" s="384">
        <v>5848</v>
      </c>
      <c r="K35" s="384">
        <v>5848</v>
      </c>
      <c r="L35" s="384">
        <v>6147</v>
      </c>
      <c r="M35" s="382"/>
      <c r="N35" s="382"/>
      <c r="O35" s="382"/>
      <c r="P35" s="382"/>
      <c r="Q35" s="15"/>
      <c r="R35" s="15"/>
      <c r="S35" s="572"/>
      <c r="T35" s="572"/>
      <c r="U35" s="385"/>
      <c r="V35" s="33"/>
      <c r="W35" s="33"/>
    </row>
    <row r="36" spans="1:23" ht="13.5" thickBot="1">
      <c r="A36" s="463"/>
      <c r="B36" s="366"/>
      <c r="C36" s="367"/>
      <c r="D36" s="367"/>
      <c r="E36" s="368"/>
      <c r="F36" s="568" t="s">
        <v>62</v>
      </c>
      <c r="G36" s="569"/>
      <c r="H36" s="569"/>
      <c r="I36" s="570"/>
      <c r="J36" s="390">
        <v>5848</v>
      </c>
      <c r="K36" s="390">
        <v>5848</v>
      </c>
      <c r="L36" s="390">
        <v>6147</v>
      </c>
      <c r="M36" s="382"/>
      <c r="N36" s="382"/>
      <c r="O36" s="382"/>
      <c r="P36" s="382"/>
      <c r="Q36" s="573"/>
      <c r="R36" s="573"/>
      <c r="S36" s="573"/>
      <c r="T36" s="573"/>
      <c r="U36" s="388"/>
      <c r="V36" s="15"/>
      <c r="W36" s="15"/>
    </row>
    <row r="37" spans="1:23" ht="12.75" customHeight="1">
      <c r="A37" s="463"/>
      <c r="B37" s="366"/>
      <c r="C37" s="367" t="s">
        <v>67</v>
      </c>
      <c r="D37" s="367"/>
      <c r="E37" s="368"/>
      <c r="F37" s="377"/>
      <c r="G37" s="573" t="s">
        <v>99</v>
      </c>
      <c r="H37" s="573"/>
      <c r="I37" s="576"/>
      <c r="J37" s="391"/>
      <c r="K37" s="391"/>
      <c r="L37" s="391"/>
      <c r="M37" s="382"/>
      <c r="N37" s="382"/>
      <c r="O37" s="382"/>
      <c r="P37" s="382"/>
      <c r="Q37" s="15"/>
      <c r="R37" s="573"/>
      <c r="S37" s="573"/>
      <c r="T37" s="573"/>
      <c r="U37" s="15"/>
      <c r="V37" s="15"/>
      <c r="W37" s="15"/>
    </row>
    <row r="38" spans="1:23" ht="12.75" customHeight="1">
      <c r="A38" s="463"/>
      <c r="B38" s="366"/>
      <c r="C38" s="367"/>
      <c r="D38" s="367" t="s">
        <v>51</v>
      </c>
      <c r="E38" s="368"/>
      <c r="F38" s="377"/>
      <c r="G38" s="15"/>
      <c r="H38" s="573" t="s">
        <v>1</v>
      </c>
      <c r="I38" s="576"/>
      <c r="J38" s="391"/>
      <c r="K38" s="391"/>
      <c r="L38" s="391"/>
      <c r="M38" s="382"/>
      <c r="N38" s="382"/>
      <c r="O38" s="382"/>
      <c r="P38" s="382"/>
      <c r="Q38" s="15"/>
      <c r="R38" s="15"/>
      <c r="S38" s="573"/>
      <c r="T38" s="573"/>
      <c r="U38" s="15"/>
      <c r="V38" s="15"/>
      <c r="W38" s="15"/>
    </row>
    <row r="39" spans="1:23" ht="12.75" customHeight="1" thickBot="1">
      <c r="A39" s="463" t="s">
        <v>588</v>
      </c>
      <c r="B39" s="366"/>
      <c r="C39" s="367"/>
      <c r="D39" s="367"/>
      <c r="E39" s="368" t="s">
        <v>51</v>
      </c>
      <c r="F39" s="378"/>
      <c r="G39" s="379"/>
      <c r="H39" s="577" t="s">
        <v>53</v>
      </c>
      <c r="I39" s="578"/>
      <c r="J39" s="384">
        <v>1227</v>
      </c>
      <c r="K39" s="384">
        <v>1227</v>
      </c>
      <c r="L39" s="384">
        <v>1270</v>
      </c>
      <c r="M39" s="382"/>
      <c r="N39" s="382"/>
      <c r="O39" s="382"/>
      <c r="P39" s="382"/>
      <c r="Q39" s="15"/>
      <c r="R39" s="15"/>
      <c r="S39" s="572"/>
      <c r="T39" s="572"/>
      <c r="U39" s="33"/>
      <c r="V39" s="33"/>
      <c r="W39" s="33"/>
    </row>
    <row r="40" spans="1:23" ht="12.75" customHeight="1" thickBot="1">
      <c r="A40" s="463"/>
      <c r="B40" s="366"/>
      <c r="C40" s="367"/>
      <c r="D40" s="367"/>
      <c r="E40" s="368"/>
      <c r="F40" s="568" t="s">
        <v>62</v>
      </c>
      <c r="G40" s="569"/>
      <c r="H40" s="569"/>
      <c r="I40" s="570"/>
      <c r="J40" s="387">
        <v>1227</v>
      </c>
      <c r="K40" s="387">
        <v>1227</v>
      </c>
      <c r="L40" s="387">
        <v>1270</v>
      </c>
      <c r="M40" s="382"/>
      <c r="N40" s="382"/>
      <c r="O40" s="382"/>
      <c r="P40" s="382"/>
      <c r="Q40" s="573"/>
      <c r="R40" s="573"/>
      <c r="S40" s="573"/>
      <c r="T40" s="573"/>
      <c r="U40" s="15"/>
      <c r="V40" s="15"/>
      <c r="W40" s="15"/>
    </row>
    <row r="41" spans="1:23" ht="12.75" customHeight="1">
      <c r="A41" s="463"/>
      <c r="B41" s="366"/>
      <c r="C41" s="367" t="s">
        <v>68</v>
      </c>
      <c r="D41" s="367"/>
      <c r="E41" s="368"/>
      <c r="F41" s="377"/>
      <c r="G41" s="573" t="s">
        <v>389</v>
      </c>
      <c r="H41" s="573"/>
      <c r="I41" s="573"/>
      <c r="J41" s="381"/>
      <c r="K41" s="381"/>
      <c r="L41" s="381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2.75" customHeight="1">
      <c r="A42" s="463"/>
      <c r="B42" s="366"/>
      <c r="C42" s="367"/>
      <c r="D42" s="367" t="s">
        <v>51</v>
      </c>
      <c r="E42" s="368"/>
      <c r="F42" s="369"/>
      <c r="G42" s="33"/>
      <c r="H42" s="573" t="s">
        <v>1</v>
      </c>
      <c r="I42" s="573"/>
      <c r="J42" s="381"/>
      <c r="K42" s="381"/>
      <c r="L42" s="381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2.75" customHeight="1">
      <c r="A43" s="463" t="s">
        <v>588</v>
      </c>
      <c r="B43" s="366"/>
      <c r="C43" s="367"/>
      <c r="D43" s="367"/>
      <c r="E43" s="368" t="s">
        <v>51</v>
      </c>
      <c r="F43" s="369"/>
      <c r="G43" s="33"/>
      <c r="H43" s="572" t="s">
        <v>53</v>
      </c>
      <c r="I43" s="572"/>
      <c r="J43" s="384">
        <v>280</v>
      </c>
      <c r="K43" s="384">
        <v>280</v>
      </c>
      <c r="L43" s="384">
        <v>230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2.75" customHeight="1">
      <c r="A44" s="463"/>
      <c r="B44" s="366"/>
      <c r="C44" s="367"/>
      <c r="D44" s="367" t="s">
        <v>54</v>
      </c>
      <c r="E44" s="368"/>
      <c r="F44" s="15"/>
      <c r="G44" s="15"/>
      <c r="H44" s="573" t="s">
        <v>64</v>
      </c>
      <c r="I44" s="576"/>
      <c r="J44" s="384"/>
      <c r="K44" s="384"/>
      <c r="L44" s="384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2.75" customHeight="1" thickBot="1">
      <c r="A45" s="463"/>
      <c r="B45" s="366"/>
      <c r="C45" s="367"/>
      <c r="D45" s="367"/>
      <c r="E45" s="368" t="s">
        <v>65</v>
      </c>
      <c r="F45" s="15"/>
      <c r="G45" s="15"/>
      <c r="H45" s="572" t="s">
        <v>66</v>
      </c>
      <c r="I45" s="572"/>
      <c r="J45" s="384">
        <v>0</v>
      </c>
      <c r="K45" s="384">
        <v>0</v>
      </c>
      <c r="L45" s="384"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1.25" customHeight="1" thickBot="1">
      <c r="A46" s="463"/>
      <c r="B46" s="366"/>
      <c r="C46" s="367"/>
      <c r="D46" s="367"/>
      <c r="E46" s="368"/>
      <c r="F46" s="580" t="s">
        <v>62</v>
      </c>
      <c r="G46" s="581"/>
      <c r="H46" s="581"/>
      <c r="I46" s="589"/>
      <c r="J46" s="387">
        <v>280</v>
      </c>
      <c r="K46" s="387">
        <v>280</v>
      </c>
      <c r="L46" s="387">
        <v>230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2.75" customHeight="1">
      <c r="A47" s="463"/>
      <c r="B47" s="366"/>
      <c r="C47" s="367" t="s">
        <v>70</v>
      </c>
      <c r="D47" s="367"/>
      <c r="E47" s="368"/>
      <c r="F47" s="15"/>
      <c r="G47" s="582" t="s">
        <v>301</v>
      </c>
      <c r="H47" s="582"/>
      <c r="I47" s="582"/>
      <c r="J47" s="131"/>
      <c r="K47" s="131"/>
      <c r="L47" s="189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12.75" customHeight="1">
      <c r="A48" s="463"/>
      <c r="B48" s="366"/>
      <c r="C48" s="367"/>
      <c r="D48" s="367" t="s">
        <v>51</v>
      </c>
      <c r="E48" s="368"/>
      <c r="F48" s="15"/>
      <c r="G48" s="15"/>
      <c r="H48" s="573" t="s">
        <v>1</v>
      </c>
      <c r="I48" s="573"/>
      <c r="J48" s="131"/>
      <c r="K48" s="131"/>
      <c r="L48" s="131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2.75">
      <c r="A49" s="463" t="s">
        <v>588</v>
      </c>
      <c r="B49" s="366"/>
      <c r="C49" s="367"/>
      <c r="D49" s="367"/>
      <c r="E49" s="368" t="s">
        <v>51</v>
      </c>
      <c r="F49" s="15"/>
      <c r="G49" s="15"/>
      <c r="H49" s="572" t="s">
        <v>53</v>
      </c>
      <c r="I49" s="572"/>
      <c r="J49" s="131">
        <v>1633</v>
      </c>
      <c r="K49" s="131">
        <v>1778</v>
      </c>
      <c r="L49" s="131">
        <v>1752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13.5" thickBot="1">
      <c r="A50" s="463"/>
      <c r="B50" s="366"/>
      <c r="C50" s="367"/>
      <c r="D50" s="367"/>
      <c r="E50" s="368" t="s">
        <v>57</v>
      </c>
      <c r="F50" s="15"/>
      <c r="G50" s="15"/>
      <c r="H50" s="572" t="s">
        <v>100</v>
      </c>
      <c r="I50" s="572"/>
      <c r="J50" s="131"/>
      <c r="K50" s="131"/>
      <c r="L50" s="455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13.5" customHeight="1" thickBot="1">
      <c r="A51" s="463"/>
      <c r="B51" s="366"/>
      <c r="C51" s="367"/>
      <c r="D51" s="367"/>
      <c r="E51" s="368"/>
      <c r="F51" s="568" t="s">
        <v>62</v>
      </c>
      <c r="G51" s="569"/>
      <c r="H51" s="569"/>
      <c r="I51" s="570"/>
      <c r="J51" s="373">
        <v>1633</v>
      </c>
      <c r="K51" s="373">
        <v>1778</v>
      </c>
      <c r="L51" s="373">
        <v>1752</v>
      </c>
      <c r="M51" s="15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3.5" customHeight="1">
      <c r="A52" s="463"/>
      <c r="B52" s="366"/>
      <c r="C52" s="367" t="s">
        <v>75</v>
      </c>
      <c r="D52" s="367"/>
      <c r="E52" s="368"/>
      <c r="F52" s="369"/>
      <c r="G52" s="573" t="s">
        <v>69</v>
      </c>
      <c r="H52" s="573"/>
      <c r="I52" s="573"/>
      <c r="J52" s="131"/>
      <c r="K52" s="131"/>
      <c r="L52" s="131"/>
      <c r="M52" s="15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13.5" customHeight="1">
      <c r="A53" s="463"/>
      <c r="B53" s="366"/>
      <c r="C53" s="367"/>
      <c r="D53" s="367" t="s">
        <v>54</v>
      </c>
      <c r="E53" s="368"/>
      <c r="F53" s="369"/>
      <c r="G53" s="33"/>
      <c r="H53" s="573" t="s">
        <v>64</v>
      </c>
      <c r="I53" s="573"/>
      <c r="J53" s="131"/>
      <c r="K53" s="131"/>
      <c r="L53" s="131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6" ht="14.25" customHeight="1" thickBot="1">
      <c r="A54" s="463" t="s">
        <v>588</v>
      </c>
      <c r="B54" s="366"/>
      <c r="C54" s="367"/>
      <c r="D54" s="367"/>
      <c r="E54" s="368" t="s">
        <v>54</v>
      </c>
      <c r="F54" s="369"/>
      <c r="G54" s="33"/>
      <c r="H54" s="572" t="s">
        <v>66</v>
      </c>
      <c r="I54" s="572"/>
      <c r="J54" s="131">
        <v>20070</v>
      </c>
      <c r="K54" s="131">
        <v>20070</v>
      </c>
      <c r="L54" s="439">
        <v>0</v>
      </c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.25" customHeight="1" thickBot="1">
      <c r="A55" s="463"/>
      <c r="B55" s="409"/>
      <c r="C55" s="410"/>
      <c r="D55" s="410"/>
      <c r="E55" s="411"/>
      <c r="F55" s="568" t="s">
        <v>62</v>
      </c>
      <c r="G55" s="569"/>
      <c r="H55" s="569"/>
      <c r="I55" s="570"/>
      <c r="J55" s="373">
        <v>20070</v>
      </c>
      <c r="K55" s="373">
        <v>20070</v>
      </c>
      <c r="L55" s="373">
        <v>0</v>
      </c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>
      <c r="A56" s="590" t="s">
        <v>0</v>
      </c>
      <c r="B56" s="591"/>
      <c r="C56" s="591"/>
      <c r="D56" s="591"/>
      <c r="E56" s="591"/>
      <c r="F56" s="591"/>
      <c r="G56" s="591"/>
      <c r="H56" s="591"/>
      <c r="I56" s="591"/>
      <c r="J56" s="591"/>
      <c r="K56" s="591"/>
      <c r="L56" s="592"/>
      <c r="M56" s="382"/>
      <c r="N56" s="382"/>
      <c r="O56" s="382"/>
      <c r="P56" s="382"/>
      <c r="Q56" s="15"/>
      <c r="R56" s="15"/>
      <c r="S56" s="15"/>
      <c r="T56" s="15"/>
      <c r="U56" s="392"/>
      <c r="V56" s="15"/>
      <c r="W56" s="15"/>
      <c r="X56" s="16"/>
      <c r="Y56" s="16"/>
      <c r="Z56" s="16"/>
    </row>
    <row r="57" spans="1:26" ht="12.75">
      <c r="A57" s="590"/>
      <c r="B57" s="591"/>
      <c r="C57" s="591"/>
      <c r="D57" s="591"/>
      <c r="E57" s="591"/>
      <c r="F57" s="591"/>
      <c r="G57" s="591"/>
      <c r="H57" s="591"/>
      <c r="I57" s="591"/>
      <c r="J57" s="591"/>
      <c r="K57" s="591"/>
      <c r="L57" s="592"/>
      <c r="M57" s="382"/>
      <c r="N57" s="382"/>
      <c r="O57" s="382"/>
      <c r="P57" s="382"/>
      <c r="Q57" s="15"/>
      <c r="R57" s="15"/>
      <c r="S57" s="15"/>
      <c r="T57" s="15"/>
      <c r="U57" s="392"/>
      <c r="V57" s="15"/>
      <c r="W57" s="15"/>
      <c r="X57" s="16"/>
      <c r="Y57" s="16"/>
      <c r="Z57" s="16"/>
    </row>
    <row r="58" spans="1:26" ht="12.75" customHeight="1">
      <c r="A58" s="564" t="s">
        <v>586</v>
      </c>
      <c r="B58" s="564" t="s">
        <v>42</v>
      </c>
      <c r="C58" s="564" t="s">
        <v>43</v>
      </c>
      <c r="D58" s="566" t="s">
        <v>584</v>
      </c>
      <c r="E58" s="564" t="s">
        <v>45</v>
      </c>
      <c r="F58" s="564" t="s">
        <v>46</v>
      </c>
      <c r="G58" s="564" t="s">
        <v>47</v>
      </c>
      <c r="H58" s="564" t="s">
        <v>48</v>
      </c>
      <c r="I58" s="562" t="s">
        <v>49</v>
      </c>
      <c r="J58" s="564" t="s">
        <v>431</v>
      </c>
      <c r="K58" s="564" t="s">
        <v>504</v>
      </c>
      <c r="L58" s="564" t="s">
        <v>534</v>
      </c>
      <c r="M58" s="382"/>
      <c r="N58" s="382"/>
      <c r="O58" s="382"/>
      <c r="P58" s="382"/>
      <c r="Q58" s="15"/>
      <c r="R58" s="15"/>
      <c r="S58" s="15"/>
      <c r="T58" s="15"/>
      <c r="U58" s="392"/>
      <c r="V58" s="15"/>
      <c r="W58" s="15"/>
      <c r="X58" s="16"/>
      <c r="Y58" s="16"/>
      <c r="Z58" s="16"/>
    </row>
    <row r="59" spans="1:26" ht="12.75">
      <c r="A59" s="564"/>
      <c r="B59" s="564"/>
      <c r="C59" s="564"/>
      <c r="D59" s="566"/>
      <c r="E59" s="564"/>
      <c r="F59" s="564"/>
      <c r="G59" s="564"/>
      <c r="H59" s="564"/>
      <c r="I59" s="562"/>
      <c r="J59" s="564"/>
      <c r="K59" s="564"/>
      <c r="L59" s="564"/>
      <c r="M59" s="382"/>
      <c r="N59" s="382"/>
      <c r="O59" s="382"/>
      <c r="P59" s="382"/>
      <c r="Q59" s="15"/>
      <c r="R59" s="15"/>
      <c r="S59" s="15"/>
      <c r="T59" s="15"/>
      <c r="U59" s="392"/>
      <c r="V59" s="15"/>
      <c r="W59" s="15"/>
      <c r="X59" s="16"/>
      <c r="Y59" s="16"/>
      <c r="Z59" s="16"/>
    </row>
    <row r="60" spans="1:26" ht="13.5" thickBot="1">
      <c r="A60" s="565"/>
      <c r="B60" s="565"/>
      <c r="C60" s="565"/>
      <c r="D60" s="567"/>
      <c r="E60" s="565"/>
      <c r="F60" s="565"/>
      <c r="G60" s="565"/>
      <c r="H60" s="565"/>
      <c r="I60" s="563"/>
      <c r="J60" s="565"/>
      <c r="K60" s="565"/>
      <c r="L60" s="565"/>
      <c r="M60" s="382"/>
      <c r="N60" s="382"/>
      <c r="O60" s="382"/>
      <c r="P60" s="382"/>
      <c r="Q60" s="15"/>
      <c r="R60" s="15"/>
      <c r="S60" s="15"/>
      <c r="T60" s="15"/>
      <c r="U60" s="392"/>
      <c r="V60" s="15"/>
      <c r="W60" s="15"/>
      <c r="X60" s="16"/>
      <c r="Y60" s="16"/>
      <c r="Z60" s="16"/>
    </row>
    <row r="61" spans="1:26" ht="12.75">
      <c r="A61" s="463"/>
      <c r="B61" s="366"/>
      <c r="C61" s="367" t="s">
        <v>77</v>
      </c>
      <c r="D61" s="367"/>
      <c r="E61" s="368"/>
      <c r="F61" s="15"/>
      <c r="G61" s="573" t="s">
        <v>92</v>
      </c>
      <c r="H61" s="573"/>
      <c r="I61" s="573"/>
      <c r="J61" s="381"/>
      <c r="K61" s="381"/>
      <c r="L61" s="381"/>
      <c r="M61" s="382"/>
      <c r="N61" s="382"/>
      <c r="O61" s="382"/>
      <c r="P61" s="382"/>
      <c r="Q61" s="15"/>
      <c r="R61" s="573"/>
      <c r="S61" s="573"/>
      <c r="T61" s="573"/>
      <c r="U61" s="15"/>
      <c r="V61" s="383"/>
      <c r="W61" s="383"/>
      <c r="X61" s="16"/>
      <c r="Y61" s="16"/>
      <c r="Z61" s="16"/>
    </row>
    <row r="62" spans="1:26" ht="12.75">
      <c r="A62" s="463"/>
      <c r="B62" s="366"/>
      <c r="C62" s="367"/>
      <c r="D62" s="367" t="s">
        <v>51</v>
      </c>
      <c r="E62" s="368"/>
      <c r="F62" s="15"/>
      <c r="G62" s="15"/>
      <c r="H62" s="573" t="s">
        <v>1</v>
      </c>
      <c r="I62" s="573"/>
      <c r="J62" s="391"/>
      <c r="K62" s="381"/>
      <c r="L62" s="381"/>
      <c r="M62" s="382"/>
      <c r="N62" s="382"/>
      <c r="O62" s="382"/>
      <c r="P62" s="382"/>
      <c r="Q62" s="15"/>
      <c r="R62" s="15"/>
      <c r="S62" s="573"/>
      <c r="T62" s="573"/>
      <c r="U62" s="15"/>
      <c r="V62" s="383"/>
      <c r="W62" s="15"/>
      <c r="X62" s="16"/>
      <c r="Y62" s="16"/>
      <c r="Z62" s="16"/>
    </row>
    <row r="63" spans="1:26" ht="12.75">
      <c r="A63" s="463" t="s">
        <v>589</v>
      </c>
      <c r="B63" s="366"/>
      <c r="C63" s="367"/>
      <c r="D63" s="367"/>
      <c r="E63" s="368" t="s">
        <v>51</v>
      </c>
      <c r="F63" s="15"/>
      <c r="G63" s="15"/>
      <c r="H63" s="572" t="s">
        <v>53</v>
      </c>
      <c r="I63" s="572"/>
      <c r="J63" s="391">
        <v>2540</v>
      </c>
      <c r="K63" s="391">
        <v>2540</v>
      </c>
      <c r="L63" s="391">
        <v>2540</v>
      </c>
      <c r="M63" s="382"/>
      <c r="N63" s="382"/>
      <c r="O63" s="382"/>
      <c r="P63" s="382"/>
      <c r="Q63" s="15"/>
      <c r="R63" s="15"/>
      <c r="S63" s="572"/>
      <c r="T63" s="572"/>
      <c r="U63" s="15"/>
      <c r="V63" s="15"/>
      <c r="W63" s="15"/>
      <c r="X63" s="16"/>
      <c r="Y63" s="16"/>
      <c r="Z63" s="16"/>
    </row>
    <row r="64" spans="1:26" ht="12.75">
      <c r="A64" s="463" t="s">
        <v>589</v>
      </c>
      <c r="B64" s="366"/>
      <c r="C64" s="367"/>
      <c r="D64" s="367"/>
      <c r="E64" s="368" t="s">
        <v>54</v>
      </c>
      <c r="F64" s="15"/>
      <c r="G64" s="15"/>
      <c r="H64" s="572" t="s">
        <v>93</v>
      </c>
      <c r="I64" s="572"/>
      <c r="J64" s="391">
        <v>1000</v>
      </c>
      <c r="K64" s="391">
        <v>1000</v>
      </c>
      <c r="L64" s="391">
        <v>1200</v>
      </c>
      <c r="M64" s="382"/>
      <c r="N64" s="382"/>
      <c r="O64" s="382"/>
      <c r="P64" s="382"/>
      <c r="Q64" s="15"/>
      <c r="R64" s="15"/>
      <c r="S64" s="572"/>
      <c r="T64" s="572"/>
      <c r="U64" s="15"/>
      <c r="V64" s="15"/>
      <c r="W64" s="15"/>
      <c r="X64" s="16"/>
      <c r="Y64" s="16"/>
      <c r="Z64" s="16"/>
    </row>
    <row r="65" spans="1:26" ht="13.5" thickBot="1">
      <c r="A65" s="463"/>
      <c r="B65" s="366"/>
      <c r="C65" s="367"/>
      <c r="D65" s="367"/>
      <c r="E65" s="368">
        <v>3</v>
      </c>
      <c r="F65" s="15"/>
      <c r="G65" s="15"/>
      <c r="H65" s="572" t="s">
        <v>100</v>
      </c>
      <c r="I65" s="572"/>
      <c r="J65" s="384">
        <v>0</v>
      </c>
      <c r="K65" s="384">
        <v>0</v>
      </c>
      <c r="L65" s="384">
        <v>0</v>
      </c>
      <c r="M65" s="382"/>
      <c r="N65" s="382"/>
      <c r="O65" s="382"/>
      <c r="P65" s="382"/>
      <c r="Q65" s="15"/>
      <c r="R65" s="15"/>
      <c r="S65" s="572"/>
      <c r="T65" s="572"/>
      <c r="U65" s="389"/>
      <c r="V65" s="33"/>
      <c r="W65" s="33"/>
      <c r="X65" s="16"/>
      <c r="Y65" s="16"/>
      <c r="Z65" s="16"/>
    </row>
    <row r="66" spans="1:26" ht="13.5" thickBot="1">
      <c r="A66" s="463"/>
      <c r="B66" s="366"/>
      <c r="C66" s="367"/>
      <c r="D66" s="367"/>
      <c r="E66" s="368"/>
      <c r="F66" s="568" t="s">
        <v>62</v>
      </c>
      <c r="G66" s="569"/>
      <c r="H66" s="569"/>
      <c r="I66" s="570"/>
      <c r="J66" s="387">
        <f>SUM(J63:J65)</f>
        <v>3540</v>
      </c>
      <c r="K66" s="387">
        <v>3540</v>
      </c>
      <c r="L66" s="387">
        <f>L65+L64+L63</f>
        <v>3740</v>
      </c>
      <c r="M66" s="382"/>
      <c r="N66" s="382"/>
      <c r="O66" s="382"/>
      <c r="P66" s="382"/>
      <c r="Q66" s="573"/>
      <c r="R66" s="573"/>
      <c r="S66" s="573"/>
      <c r="T66" s="573"/>
      <c r="U66" s="392"/>
      <c r="V66" s="15"/>
      <c r="W66" s="15"/>
      <c r="X66" s="16"/>
      <c r="Y66" s="16"/>
      <c r="Z66" s="16"/>
    </row>
    <row r="67" spans="1:26" ht="12.75">
      <c r="A67" s="463"/>
      <c r="B67" s="366"/>
      <c r="C67" s="367" t="s">
        <v>79</v>
      </c>
      <c r="D67" s="367"/>
      <c r="E67" s="368"/>
      <c r="F67" s="33"/>
      <c r="G67" s="582" t="s">
        <v>71</v>
      </c>
      <c r="H67" s="582"/>
      <c r="I67" s="582"/>
      <c r="J67" s="131"/>
      <c r="K67" s="131"/>
      <c r="L67" s="131"/>
      <c r="M67" s="15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>
      <c r="A68" s="463"/>
      <c r="B68" s="366"/>
      <c r="C68" s="367"/>
      <c r="D68" s="367" t="s">
        <v>51</v>
      </c>
      <c r="E68" s="368"/>
      <c r="F68" s="33"/>
      <c r="G68" s="15"/>
      <c r="H68" s="573" t="s">
        <v>1</v>
      </c>
      <c r="I68" s="573"/>
      <c r="J68" s="131"/>
      <c r="K68" s="131"/>
      <c r="L68" s="131"/>
      <c r="M68" s="15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>
      <c r="A69" s="463"/>
      <c r="B69" s="366"/>
      <c r="C69" s="367"/>
      <c r="D69" s="367"/>
      <c r="E69" s="368" t="s">
        <v>54</v>
      </c>
      <c r="F69" s="33"/>
      <c r="G69" s="15"/>
      <c r="H69" s="572" t="s">
        <v>66</v>
      </c>
      <c r="I69" s="572"/>
      <c r="J69" s="131">
        <v>0</v>
      </c>
      <c r="K69" s="131">
        <v>852</v>
      </c>
      <c r="L69" s="131">
        <v>0</v>
      </c>
      <c r="M69" s="15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>
      <c r="A70" s="463" t="s">
        <v>589</v>
      </c>
      <c r="B70" s="366"/>
      <c r="C70" s="367"/>
      <c r="D70" s="367"/>
      <c r="E70" s="368" t="s">
        <v>67</v>
      </c>
      <c r="F70" s="33"/>
      <c r="G70" s="33"/>
      <c r="H70" s="572" t="s">
        <v>72</v>
      </c>
      <c r="I70" s="572"/>
      <c r="J70" s="370">
        <v>28715</v>
      </c>
      <c r="K70" s="393">
        <v>29115</v>
      </c>
      <c r="L70" s="393">
        <v>24240</v>
      </c>
      <c r="M70" s="15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>
      <c r="A71" s="463" t="s">
        <v>588</v>
      </c>
      <c r="B71" s="366"/>
      <c r="C71" s="367"/>
      <c r="D71" s="367"/>
      <c r="E71" s="368" t="s">
        <v>68</v>
      </c>
      <c r="F71" s="33"/>
      <c r="G71" s="33"/>
      <c r="H71" s="572" t="s">
        <v>73</v>
      </c>
      <c r="I71" s="572"/>
      <c r="J71" s="370">
        <v>11000</v>
      </c>
      <c r="K71" s="393">
        <v>11000</v>
      </c>
      <c r="L71" s="393">
        <v>6000</v>
      </c>
      <c r="M71" s="323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13" ht="12.75">
      <c r="A72" s="463"/>
      <c r="B72" s="366"/>
      <c r="C72" s="367"/>
      <c r="D72" s="367"/>
      <c r="E72" s="368" t="s">
        <v>70</v>
      </c>
      <c r="F72" s="33"/>
      <c r="G72" s="33"/>
      <c r="H72" s="572" t="s">
        <v>74</v>
      </c>
      <c r="I72" s="572"/>
      <c r="J72" s="370">
        <v>0</v>
      </c>
      <c r="K72" s="393">
        <v>0</v>
      </c>
      <c r="L72" s="393">
        <v>0</v>
      </c>
      <c r="M72" s="15"/>
    </row>
    <row r="73" spans="1:13" ht="12.75">
      <c r="A73" s="463" t="s">
        <v>589</v>
      </c>
      <c r="B73" s="366"/>
      <c r="C73" s="367"/>
      <c r="D73" s="367"/>
      <c r="E73" s="368" t="s">
        <v>75</v>
      </c>
      <c r="F73" s="33"/>
      <c r="G73" s="33"/>
      <c r="H73" s="572" t="s">
        <v>76</v>
      </c>
      <c r="I73" s="572"/>
      <c r="J73" s="370">
        <v>1400</v>
      </c>
      <c r="K73" s="393">
        <v>1000</v>
      </c>
      <c r="L73" s="393">
        <v>400</v>
      </c>
      <c r="M73" s="15"/>
    </row>
    <row r="74" spans="1:13" ht="12.75">
      <c r="A74" s="463" t="s">
        <v>588</v>
      </c>
      <c r="B74" s="366"/>
      <c r="C74" s="367"/>
      <c r="D74" s="367"/>
      <c r="E74" s="368" t="s">
        <v>77</v>
      </c>
      <c r="F74" s="33"/>
      <c r="G74" s="33"/>
      <c r="H74" s="572" t="s">
        <v>78</v>
      </c>
      <c r="I74" s="572"/>
      <c r="J74" s="370">
        <v>113777</v>
      </c>
      <c r="K74" s="393">
        <v>117940</v>
      </c>
      <c r="L74" s="393">
        <v>167806</v>
      </c>
      <c r="M74" s="15"/>
    </row>
    <row r="75" spans="1:13" ht="12.75">
      <c r="A75" s="463"/>
      <c r="B75" s="366"/>
      <c r="C75" s="367"/>
      <c r="D75" s="367"/>
      <c r="E75" s="368" t="s">
        <v>79</v>
      </c>
      <c r="F75" s="33"/>
      <c r="G75" s="33"/>
      <c r="H75" s="572" t="s">
        <v>80</v>
      </c>
      <c r="I75" s="572"/>
      <c r="J75" s="370"/>
      <c r="K75" s="393"/>
      <c r="L75" s="393"/>
      <c r="M75" s="15"/>
    </row>
    <row r="76" spans="1:13" ht="12.75">
      <c r="A76" s="463"/>
      <c r="B76" s="366"/>
      <c r="C76" s="367"/>
      <c r="D76" s="367"/>
      <c r="E76" s="368" t="s">
        <v>81</v>
      </c>
      <c r="F76" s="369"/>
      <c r="G76" s="33"/>
      <c r="H76" s="572" t="s">
        <v>82</v>
      </c>
      <c r="I76" s="572"/>
      <c r="J76" s="370"/>
      <c r="K76" s="393"/>
      <c r="L76" s="393"/>
      <c r="M76" s="15"/>
    </row>
    <row r="77" spans="1:13" ht="12.75">
      <c r="A77" s="463"/>
      <c r="B77" s="366"/>
      <c r="C77" s="367"/>
      <c r="D77" s="367"/>
      <c r="E77" s="368" t="s">
        <v>83</v>
      </c>
      <c r="F77" s="369"/>
      <c r="G77" s="33"/>
      <c r="H77" s="575" t="s">
        <v>84</v>
      </c>
      <c r="I77" s="575"/>
      <c r="J77" s="370"/>
      <c r="K77" s="393"/>
      <c r="L77" s="393"/>
      <c r="M77" s="383"/>
    </row>
    <row r="78" spans="1:13" ht="12.75">
      <c r="A78" s="463"/>
      <c r="B78" s="366"/>
      <c r="C78" s="367"/>
      <c r="D78" s="367"/>
      <c r="E78" s="368"/>
      <c r="F78" s="369"/>
      <c r="G78" s="33"/>
      <c r="H78" s="575" t="s">
        <v>507</v>
      </c>
      <c r="I78" s="575"/>
      <c r="J78" s="370">
        <v>0</v>
      </c>
      <c r="K78" s="393">
        <v>0</v>
      </c>
      <c r="L78" s="393">
        <v>0</v>
      </c>
      <c r="M78" s="383"/>
    </row>
    <row r="79" spans="1:13" ht="12.75">
      <c r="A79" s="463"/>
      <c r="B79" s="366"/>
      <c r="C79" s="367"/>
      <c r="D79" s="367"/>
      <c r="E79" s="368"/>
      <c r="F79" s="369"/>
      <c r="G79" s="33"/>
      <c r="H79" s="575" t="s">
        <v>505</v>
      </c>
      <c r="I79" s="575"/>
      <c r="J79" s="370">
        <v>0</v>
      </c>
      <c r="K79" s="393">
        <v>0</v>
      </c>
      <c r="L79" s="393">
        <v>0</v>
      </c>
      <c r="M79" s="383"/>
    </row>
    <row r="80" spans="1:14" s="16" customFormat="1" ht="12.75" customHeight="1">
      <c r="A80" s="463"/>
      <c r="B80" s="366"/>
      <c r="C80" s="367"/>
      <c r="D80" s="367"/>
      <c r="E80" s="368"/>
      <c r="F80" s="369"/>
      <c r="G80" s="33"/>
      <c r="H80" s="575" t="s">
        <v>384</v>
      </c>
      <c r="I80" s="583"/>
      <c r="J80" s="370"/>
      <c r="K80" s="393"/>
      <c r="L80" s="393"/>
      <c r="M80" s="383"/>
      <c r="N80" s="1"/>
    </row>
    <row r="81" spans="1:13" s="16" customFormat="1" ht="12.75" customHeight="1">
      <c r="A81" s="463"/>
      <c r="B81" s="366"/>
      <c r="C81" s="367"/>
      <c r="D81" s="367"/>
      <c r="E81" s="368"/>
      <c r="F81" s="369"/>
      <c r="G81" s="33"/>
      <c r="H81" s="575" t="s">
        <v>385</v>
      </c>
      <c r="I81" s="583"/>
      <c r="J81" s="370"/>
      <c r="K81" s="393"/>
      <c r="L81" s="393"/>
      <c r="M81" s="383"/>
    </row>
    <row r="82" spans="1:13" s="16" customFormat="1" ht="12.75" customHeight="1">
      <c r="A82" s="463"/>
      <c r="B82" s="366"/>
      <c r="C82" s="367"/>
      <c r="D82" s="367"/>
      <c r="E82" s="368"/>
      <c r="F82" s="369"/>
      <c r="G82" s="33"/>
      <c r="H82" s="575" t="s">
        <v>430</v>
      </c>
      <c r="I82" s="583"/>
      <c r="J82" s="370"/>
      <c r="K82" s="393"/>
      <c r="L82" s="393"/>
      <c r="M82" s="383"/>
    </row>
    <row r="83" spans="1:13" s="16" customFormat="1" ht="12.75" customHeight="1">
      <c r="A83" s="465" t="s">
        <v>589</v>
      </c>
      <c r="B83" s="366"/>
      <c r="C83" s="367"/>
      <c r="D83" s="367"/>
      <c r="E83" s="368"/>
      <c r="F83" s="369"/>
      <c r="G83" s="33"/>
      <c r="H83" s="575" t="s">
        <v>433</v>
      </c>
      <c r="I83" s="583"/>
      <c r="J83" s="370">
        <v>17047</v>
      </c>
      <c r="K83" s="393">
        <v>17047</v>
      </c>
      <c r="L83" s="393">
        <v>29053</v>
      </c>
      <c r="M83" s="383"/>
    </row>
    <row r="84" spans="1:13" s="16" customFormat="1" ht="12.75" customHeight="1">
      <c r="A84" s="463"/>
      <c r="B84" s="366"/>
      <c r="C84" s="367"/>
      <c r="D84" s="367" t="s">
        <v>54</v>
      </c>
      <c r="E84" s="368"/>
      <c r="F84" s="369"/>
      <c r="G84" s="394"/>
      <c r="H84" s="573" t="s">
        <v>55</v>
      </c>
      <c r="I84" s="573"/>
      <c r="J84" s="370"/>
      <c r="K84" s="395"/>
      <c r="L84" s="395"/>
      <c r="M84" s="383"/>
    </row>
    <row r="85" spans="1:13" s="16" customFormat="1" ht="12.75" customHeight="1">
      <c r="A85" s="463"/>
      <c r="B85" s="366"/>
      <c r="C85" s="367"/>
      <c r="D85" s="367"/>
      <c r="E85" s="368" t="s">
        <v>51</v>
      </c>
      <c r="F85" s="369"/>
      <c r="G85" s="15"/>
      <c r="H85" s="586" t="s">
        <v>56</v>
      </c>
      <c r="I85" s="586"/>
      <c r="J85" s="370">
        <v>10800</v>
      </c>
      <c r="K85" s="396">
        <v>10800</v>
      </c>
      <c r="L85" s="396">
        <v>0</v>
      </c>
      <c r="M85" s="383"/>
    </row>
    <row r="86" spans="1:13" s="16" customFormat="1" ht="12.75" customHeight="1">
      <c r="A86" s="463"/>
      <c r="B86" s="366"/>
      <c r="C86" s="367"/>
      <c r="D86" s="367"/>
      <c r="E86" s="368"/>
      <c r="F86" s="369"/>
      <c r="G86" s="15"/>
      <c r="H86" s="575" t="s">
        <v>434</v>
      </c>
      <c r="I86" s="583"/>
      <c r="J86" s="370">
        <v>18689</v>
      </c>
      <c r="K86" s="396">
        <v>18689</v>
      </c>
      <c r="L86" s="396">
        <v>0</v>
      </c>
      <c r="M86" s="383"/>
    </row>
    <row r="87" spans="1:13" s="16" customFormat="1" ht="12.75" customHeight="1" thickBot="1">
      <c r="A87" s="463"/>
      <c r="B87" s="366"/>
      <c r="C87" s="367"/>
      <c r="D87" s="367"/>
      <c r="E87" s="368"/>
      <c r="F87" s="369"/>
      <c r="G87" s="15"/>
      <c r="H87" s="575" t="s">
        <v>506</v>
      </c>
      <c r="I87" s="583"/>
      <c r="J87" s="370">
        <v>0</v>
      </c>
      <c r="K87" s="396">
        <v>93</v>
      </c>
      <c r="L87" s="396">
        <v>0</v>
      </c>
      <c r="M87" s="383"/>
    </row>
    <row r="88" spans="1:13" s="16" customFormat="1" ht="12.75" customHeight="1" thickBot="1">
      <c r="A88" s="463"/>
      <c r="B88" s="366"/>
      <c r="C88" s="367"/>
      <c r="D88" s="367"/>
      <c r="E88" s="368"/>
      <c r="F88" s="580" t="s">
        <v>62</v>
      </c>
      <c r="G88" s="581"/>
      <c r="H88" s="581"/>
      <c r="I88" s="581"/>
      <c r="J88" s="397">
        <f>SUM(J69:J87)</f>
        <v>201428</v>
      </c>
      <c r="K88" s="397">
        <f>SUM(K69:K87)</f>
        <v>206536</v>
      </c>
      <c r="L88" s="397">
        <f>L87+L86+L85+L83+L79+L78+L74+L73+L72+L71+L70+L76</f>
        <v>227499</v>
      </c>
      <c r="M88" s="383"/>
    </row>
    <row r="89" spans="1:13" s="16" customFormat="1" ht="12.75" customHeight="1">
      <c r="A89" s="463"/>
      <c r="B89" s="366"/>
      <c r="C89" s="367" t="s">
        <v>81</v>
      </c>
      <c r="D89" s="367"/>
      <c r="E89" s="368"/>
      <c r="F89" s="369"/>
      <c r="G89" s="582" t="s">
        <v>378</v>
      </c>
      <c r="H89" s="582"/>
      <c r="I89" s="582"/>
      <c r="J89" s="398"/>
      <c r="K89" s="391"/>
      <c r="L89" s="391"/>
      <c r="M89" s="383"/>
    </row>
    <row r="90" spans="1:13" s="16" customFormat="1" ht="12.75" customHeight="1">
      <c r="A90" s="463"/>
      <c r="B90" s="366"/>
      <c r="C90" s="367"/>
      <c r="D90" s="367" t="s">
        <v>51</v>
      </c>
      <c r="E90" s="368"/>
      <c r="F90" s="369"/>
      <c r="G90" s="33"/>
      <c r="H90" s="573" t="s">
        <v>1</v>
      </c>
      <c r="I90" s="573"/>
      <c r="J90" s="398"/>
      <c r="K90" s="391"/>
      <c r="L90" s="391"/>
      <c r="M90" s="383"/>
    </row>
    <row r="91" spans="1:13" s="16" customFormat="1" ht="12.75" customHeight="1" thickBot="1">
      <c r="A91" s="463" t="s">
        <v>588</v>
      </c>
      <c r="B91" s="366"/>
      <c r="C91" s="367"/>
      <c r="D91" s="367"/>
      <c r="E91" s="368"/>
      <c r="F91" s="369"/>
      <c r="G91" s="33"/>
      <c r="H91" s="577" t="s">
        <v>379</v>
      </c>
      <c r="I91" s="577"/>
      <c r="J91" s="370">
        <v>500</v>
      </c>
      <c r="K91" s="384">
        <v>500</v>
      </c>
      <c r="L91" s="384">
        <v>500</v>
      </c>
      <c r="M91" s="383"/>
    </row>
    <row r="92" spans="1:13" s="16" customFormat="1" ht="12.75" customHeight="1" thickBot="1">
      <c r="A92" s="463"/>
      <c r="B92" s="366"/>
      <c r="C92" s="367"/>
      <c r="D92" s="367"/>
      <c r="E92" s="399"/>
      <c r="F92" s="584" t="s">
        <v>62</v>
      </c>
      <c r="G92" s="585"/>
      <c r="H92" s="585"/>
      <c r="I92" s="585"/>
      <c r="J92" s="400">
        <v>500</v>
      </c>
      <c r="K92" s="401">
        <v>500</v>
      </c>
      <c r="L92" s="401">
        <v>500</v>
      </c>
      <c r="M92" s="383"/>
    </row>
    <row r="93" spans="1:13" s="16" customFormat="1" ht="12.75" customHeight="1">
      <c r="A93" s="463"/>
      <c r="B93" s="366"/>
      <c r="C93" s="367" t="s">
        <v>83</v>
      </c>
      <c r="D93" s="367"/>
      <c r="E93" s="368"/>
      <c r="F93" s="402"/>
      <c r="G93" s="573" t="s">
        <v>88</v>
      </c>
      <c r="H93" s="573"/>
      <c r="I93" s="573"/>
      <c r="J93" s="391"/>
      <c r="K93" s="391"/>
      <c r="L93" s="391"/>
      <c r="M93" s="383"/>
    </row>
    <row r="94" spans="1:13" s="16" customFormat="1" ht="12.75" customHeight="1">
      <c r="A94" s="463"/>
      <c r="B94" s="366"/>
      <c r="C94" s="367"/>
      <c r="D94" s="367" t="s">
        <v>51</v>
      </c>
      <c r="E94" s="368"/>
      <c r="F94" s="369"/>
      <c r="G94" s="33"/>
      <c r="H94" s="573" t="s">
        <v>1</v>
      </c>
      <c r="I94" s="573"/>
      <c r="J94" s="381"/>
      <c r="K94" s="381"/>
      <c r="L94" s="381"/>
      <c r="M94" s="383"/>
    </row>
    <row r="95" spans="1:13" s="16" customFormat="1" ht="12.75" customHeight="1" thickBot="1">
      <c r="A95" s="463" t="s">
        <v>588</v>
      </c>
      <c r="B95" s="366"/>
      <c r="C95" s="367"/>
      <c r="D95" s="367"/>
      <c r="E95" s="368" t="s">
        <v>54</v>
      </c>
      <c r="F95" s="369"/>
      <c r="G95" s="33"/>
      <c r="H95" s="572" t="s">
        <v>66</v>
      </c>
      <c r="I95" s="572"/>
      <c r="J95" s="370">
        <v>3566</v>
      </c>
      <c r="K95" s="384">
        <v>3566</v>
      </c>
      <c r="L95" s="384">
        <v>3414</v>
      </c>
      <c r="M95" s="383"/>
    </row>
    <row r="96" spans="1:13" s="16" customFormat="1" ht="12.75" customHeight="1" thickBot="1">
      <c r="A96" s="463"/>
      <c r="B96" s="366"/>
      <c r="C96" s="367"/>
      <c r="D96" s="367"/>
      <c r="E96" s="368"/>
      <c r="F96" s="568" t="s">
        <v>62</v>
      </c>
      <c r="G96" s="569"/>
      <c r="H96" s="569"/>
      <c r="I96" s="570"/>
      <c r="J96" s="386">
        <v>3566</v>
      </c>
      <c r="K96" s="387">
        <v>3566</v>
      </c>
      <c r="L96" s="387">
        <v>3414</v>
      </c>
      <c r="M96" s="383"/>
    </row>
    <row r="97" spans="1:13" s="16" customFormat="1" ht="12.75" customHeight="1">
      <c r="A97" s="463"/>
      <c r="B97" s="366"/>
      <c r="C97" s="367" t="s">
        <v>86</v>
      </c>
      <c r="D97" s="367"/>
      <c r="E97" s="368"/>
      <c r="F97" s="15"/>
      <c r="G97" s="573" t="s">
        <v>89</v>
      </c>
      <c r="H97" s="573"/>
      <c r="I97" s="573"/>
      <c r="J97" s="381"/>
      <c r="K97" s="381"/>
      <c r="L97" s="381"/>
      <c r="M97" s="383"/>
    </row>
    <row r="98" spans="1:13" s="16" customFormat="1" ht="14.25" customHeight="1">
      <c r="A98" s="463"/>
      <c r="B98" s="366"/>
      <c r="C98" s="367"/>
      <c r="D98" s="367" t="s">
        <v>51</v>
      </c>
      <c r="E98" s="368"/>
      <c r="F98" s="15"/>
      <c r="G98" s="15"/>
      <c r="H98" s="573" t="s">
        <v>1</v>
      </c>
      <c r="I98" s="573"/>
      <c r="J98" s="381"/>
      <c r="K98" s="381"/>
      <c r="L98" s="381"/>
      <c r="M98" s="383"/>
    </row>
    <row r="99" spans="1:13" s="16" customFormat="1" ht="12.75" customHeight="1" thickBot="1">
      <c r="A99" s="463" t="s">
        <v>588</v>
      </c>
      <c r="B99" s="366"/>
      <c r="C99" s="367"/>
      <c r="D99" s="367"/>
      <c r="E99" s="368" t="s">
        <v>51</v>
      </c>
      <c r="F99" s="15"/>
      <c r="G99" s="15"/>
      <c r="H99" s="572" t="s">
        <v>53</v>
      </c>
      <c r="I99" s="572"/>
      <c r="J99" s="370">
        <v>2540</v>
      </c>
      <c r="K99" s="384">
        <v>2540</v>
      </c>
      <c r="L99" s="384">
        <v>3810</v>
      </c>
      <c r="M99" s="383"/>
    </row>
    <row r="100" spans="1:13" s="16" customFormat="1" ht="12.75" customHeight="1" thickBot="1">
      <c r="A100" s="463"/>
      <c r="B100" s="366"/>
      <c r="C100" s="367"/>
      <c r="D100" s="367"/>
      <c r="E100" s="368"/>
      <c r="F100" s="568" t="s">
        <v>62</v>
      </c>
      <c r="G100" s="569"/>
      <c r="H100" s="569"/>
      <c r="I100" s="570"/>
      <c r="J100" s="380">
        <v>2540</v>
      </c>
      <c r="K100" s="390">
        <v>2540</v>
      </c>
      <c r="L100" s="390">
        <v>3810</v>
      </c>
      <c r="M100" s="383"/>
    </row>
    <row r="101" spans="1:13" ht="12.75">
      <c r="A101" s="463"/>
      <c r="B101" s="366"/>
      <c r="C101" s="367" t="s">
        <v>90</v>
      </c>
      <c r="D101" s="367"/>
      <c r="E101" s="368"/>
      <c r="F101" s="15"/>
      <c r="G101" s="573" t="s">
        <v>102</v>
      </c>
      <c r="H101" s="573"/>
      <c r="I101" s="573"/>
      <c r="J101" s="381"/>
      <c r="K101" s="381"/>
      <c r="L101" s="381"/>
      <c r="M101" s="383"/>
    </row>
    <row r="102" spans="1:13" ht="12.75">
      <c r="A102" s="463"/>
      <c r="B102" s="366"/>
      <c r="C102" s="367"/>
      <c r="D102" s="367" t="s">
        <v>51</v>
      </c>
      <c r="E102" s="368"/>
      <c r="F102" s="15"/>
      <c r="G102" s="15"/>
      <c r="H102" s="573" t="s">
        <v>1</v>
      </c>
      <c r="I102" s="573"/>
      <c r="J102" s="381"/>
      <c r="K102" s="381"/>
      <c r="L102" s="381"/>
      <c r="M102" s="383"/>
    </row>
    <row r="103" spans="1:13" ht="12.75" customHeight="1">
      <c r="A103" s="463" t="s">
        <v>588</v>
      </c>
      <c r="B103" s="366"/>
      <c r="C103" s="367"/>
      <c r="D103" s="367"/>
      <c r="E103" s="368">
        <v>1</v>
      </c>
      <c r="F103" s="15"/>
      <c r="G103" s="15"/>
      <c r="H103" s="572" t="s">
        <v>53</v>
      </c>
      <c r="I103" s="572"/>
      <c r="J103" s="384">
        <v>2150</v>
      </c>
      <c r="K103" s="384">
        <v>2150</v>
      </c>
      <c r="L103" s="384">
        <v>2753</v>
      </c>
      <c r="M103" s="383"/>
    </row>
    <row r="104" spans="1:13" ht="12.75" customHeight="1" thickBot="1">
      <c r="A104" s="463"/>
      <c r="B104" s="366"/>
      <c r="C104" s="367"/>
      <c r="D104" s="367"/>
      <c r="E104" s="368">
        <v>2</v>
      </c>
      <c r="F104" s="15"/>
      <c r="G104" s="15"/>
      <c r="H104" s="574" t="s">
        <v>66</v>
      </c>
      <c r="I104" s="574"/>
      <c r="J104" s="438">
        <v>0</v>
      </c>
      <c r="K104" s="384">
        <v>0</v>
      </c>
      <c r="L104" s="384">
        <v>0</v>
      </c>
      <c r="M104" s="383"/>
    </row>
    <row r="105" spans="1:16" ht="13.5" customHeight="1" thickBot="1">
      <c r="A105" s="463"/>
      <c r="B105" s="366"/>
      <c r="C105" s="367"/>
      <c r="D105" s="367"/>
      <c r="E105" s="368"/>
      <c r="F105" s="568" t="s">
        <v>62</v>
      </c>
      <c r="G105" s="569"/>
      <c r="H105" s="569"/>
      <c r="I105" s="570"/>
      <c r="J105" s="380">
        <v>2150</v>
      </c>
      <c r="K105" s="387">
        <v>2150</v>
      </c>
      <c r="L105" s="387">
        <v>2753</v>
      </c>
      <c r="M105" s="573"/>
      <c r="N105" s="573"/>
      <c r="O105" s="573"/>
      <c r="P105" s="573"/>
    </row>
    <row r="106" spans="1:13" ht="12.75">
      <c r="A106" s="463"/>
      <c r="B106" s="366"/>
      <c r="C106" s="367" t="s">
        <v>91</v>
      </c>
      <c r="D106" s="367"/>
      <c r="E106" s="368"/>
      <c r="F106" s="15"/>
      <c r="G106" s="573" t="s">
        <v>85</v>
      </c>
      <c r="H106" s="573"/>
      <c r="I106" s="573"/>
      <c r="J106" s="398"/>
      <c r="K106" s="391"/>
      <c r="L106" s="391"/>
      <c r="M106" s="383"/>
    </row>
    <row r="107" spans="1:12" ht="13.5" customHeight="1">
      <c r="A107" s="463"/>
      <c r="B107" s="366"/>
      <c r="C107" s="367"/>
      <c r="D107" s="367" t="s">
        <v>51</v>
      </c>
      <c r="E107" s="368"/>
      <c r="F107" s="15"/>
      <c r="G107" s="15"/>
      <c r="H107" s="573" t="s">
        <v>1</v>
      </c>
      <c r="I107" s="573"/>
      <c r="J107" s="398"/>
      <c r="K107" s="391"/>
      <c r="L107" s="391"/>
    </row>
    <row r="108" spans="1:12" ht="13.5" customHeight="1" thickBot="1">
      <c r="A108" s="463"/>
      <c r="B108" s="366"/>
      <c r="C108" s="367"/>
      <c r="D108" s="367"/>
      <c r="E108" s="368">
        <v>1</v>
      </c>
      <c r="F108" s="15"/>
      <c r="G108" s="15"/>
      <c r="H108" s="572" t="s">
        <v>53</v>
      </c>
      <c r="I108" s="572"/>
      <c r="J108" s="398">
        <v>0</v>
      </c>
      <c r="K108" s="391">
        <v>0</v>
      </c>
      <c r="L108" s="391">
        <v>0</v>
      </c>
    </row>
    <row r="109" spans="1:12" ht="13.5" customHeight="1" thickBot="1">
      <c r="A109" s="463"/>
      <c r="B109" s="366"/>
      <c r="C109" s="367"/>
      <c r="D109" s="367"/>
      <c r="E109" s="368"/>
      <c r="F109" s="568" t="s">
        <v>62</v>
      </c>
      <c r="G109" s="569"/>
      <c r="H109" s="569"/>
      <c r="I109" s="570"/>
      <c r="J109" s="380">
        <v>0</v>
      </c>
      <c r="K109" s="387">
        <v>0</v>
      </c>
      <c r="L109" s="387">
        <v>0</v>
      </c>
    </row>
    <row r="110" spans="1:12" ht="13.5" customHeight="1">
      <c r="A110" s="463"/>
      <c r="B110" s="366"/>
      <c r="C110" s="367" t="s">
        <v>94</v>
      </c>
      <c r="D110" s="367"/>
      <c r="E110" s="368"/>
      <c r="F110" s="15"/>
      <c r="G110" s="571" t="s">
        <v>158</v>
      </c>
      <c r="H110" s="571"/>
      <c r="I110" s="571"/>
      <c r="J110" s="398"/>
      <c r="K110" s="391"/>
      <c r="L110" s="391"/>
    </row>
    <row r="111" spans="1:12" ht="13.5" customHeight="1">
      <c r="A111" s="463"/>
      <c r="B111" s="366"/>
      <c r="C111" s="367"/>
      <c r="D111" s="367" t="s">
        <v>51</v>
      </c>
      <c r="E111" s="368"/>
      <c r="F111" s="15"/>
      <c r="G111" s="15"/>
      <c r="H111" s="573" t="s">
        <v>1</v>
      </c>
      <c r="I111" s="573"/>
      <c r="J111" s="398"/>
      <c r="K111" s="391"/>
      <c r="L111" s="391"/>
    </row>
    <row r="112" spans="1:12" ht="13.5" customHeight="1" thickBot="1">
      <c r="A112" s="463"/>
      <c r="B112" s="366"/>
      <c r="C112" s="367"/>
      <c r="D112" s="367"/>
      <c r="E112" s="368">
        <v>1</v>
      </c>
      <c r="F112" s="15"/>
      <c r="G112" s="15"/>
      <c r="H112" s="572" t="s">
        <v>53</v>
      </c>
      <c r="I112" s="572"/>
      <c r="J112" s="398">
        <v>0</v>
      </c>
      <c r="K112" s="391">
        <v>8</v>
      </c>
      <c r="L112" s="391">
        <v>0</v>
      </c>
    </row>
    <row r="113" spans="1:12" ht="13.5" customHeight="1" thickBot="1">
      <c r="A113" s="463"/>
      <c r="B113" s="366"/>
      <c r="C113" s="367"/>
      <c r="D113" s="367"/>
      <c r="E113" s="368"/>
      <c r="F113" s="568" t="s">
        <v>62</v>
      </c>
      <c r="G113" s="569"/>
      <c r="H113" s="569"/>
      <c r="I113" s="570"/>
      <c r="J113" s="380">
        <v>0</v>
      </c>
      <c r="K113" s="387">
        <v>8</v>
      </c>
      <c r="L113" s="387">
        <v>0</v>
      </c>
    </row>
    <row r="114" spans="1:12" ht="13.5" customHeight="1">
      <c r="A114" s="463"/>
      <c r="B114" s="366"/>
      <c r="C114" s="367" t="s">
        <v>95</v>
      </c>
      <c r="D114" s="367"/>
      <c r="E114" s="368"/>
      <c r="F114" s="15"/>
      <c r="G114" s="571" t="s">
        <v>512</v>
      </c>
      <c r="H114" s="571"/>
      <c r="I114" s="571"/>
      <c r="J114" s="398"/>
      <c r="K114" s="391"/>
      <c r="L114" s="391"/>
    </row>
    <row r="115" spans="1:12" ht="13.5" customHeight="1">
      <c r="A115" s="463"/>
      <c r="B115" s="366"/>
      <c r="C115" s="367"/>
      <c r="D115" s="367" t="s">
        <v>51</v>
      </c>
      <c r="E115" s="368"/>
      <c r="F115" s="15"/>
      <c r="G115" s="15"/>
      <c r="H115" s="573" t="s">
        <v>1</v>
      </c>
      <c r="I115" s="573"/>
      <c r="J115" s="381"/>
      <c r="K115" s="381"/>
      <c r="L115" s="381"/>
    </row>
    <row r="116" spans="1:12" ht="13.5" customHeight="1" thickBot="1">
      <c r="A116" s="463"/>
      <c r="B116" s="366"/>
      <c r="C116" s="367"/>
      <c r="D116" s="367"/>
      <c r="E116" s="368" t="s">
        <v>54</v>
      </c>
      <c r="F116" s="15"/>
      <c r="G116" s="15"/>
      <c r="H116" s="572" t="s">
        <v>66</v>
      </c>
      <c r="I116" s="572"/>
      <c r="J116" s="391">
        <v>0</v>
      </c>
      <c r="K116" s="391">
        <v>16173</v>
      </c>
      <c r="L116" s="391">
        <v>0</v>
      </c>
    </row>
    <row r="117" spans="1:12" ht="13.5" customHeight="1" thickBot="1">
      <c r="A117" s="463"/>
      <c r="B117" s="409"/>
      <c r="C117" s="410"/>
      <c r="D117" s="410"/>
      <c r="E117" s="411"/>
      <c r="F117" s="568" t="s">
        <v>62</v>
      </c>
      <c r="G117" s="569"/>
      <c r="H117" s="569"/>
      <c r="I117" s="570"/>
      <c r="J117" s="380">
        <v>0</v>
      </c>
      <c r="K117" s="387">
        <v>16173</v>
      </c>
      <c r="L117" s="387">
        <v>0</v>
      </c>
    </row>
    <row r="118" spans="1:12" ht="13.5" customHeight="1">
      <c r="A118" s="590" t="s">
        <v>0</v>
      </c>
      <c r="B118" s="591"/>
      <c r="C118" s="591"/>
      <c r="D118" s="591"/>
      <c r="E118" s="591"/>
      <c r="F118" s="591"/>
      <c r="G118" s="591"/>
      <c r="H118" s="591"/>
      <c r="I118" s="591"/>
      <c r="J118" s="591"/>
      <c r="K118" s="591"/>
      <c r="L118" s="592"/>
    </row>
    <row r="119" spans="1:12" ht="13.5" customHeight="1">
      <c r="A119" s="590"/>
      <c r="B119" s="591"/>
      <c r="C119" s="591"/>
      <c r="D119" s="591"/>
      <c r="E119" s="591"/>
      <c r="F119" s="591"/>
      <c r="G119" s="591"/>
      <c r="H119" s="591"/>
      <c r="I119" s="591"/>
      <c r="J119" s="591"/>
      <c r="K119" s="591"/>
      <c r="L119" s="592"/>
    </row>
    <row r="120" spans="1:12" ht="13.5" customHeight="1">
      <c r="A120" s="564" t="s">
        <v>586</v>
      </c>
      <c r="B120" s="564" t="s">
        <v>42</v>
      </c>
      <c r="C120" s="564" t="s">
        <v>43</v>
      </c>
      <c r="D120" s="566" t="s">
        <v>584</v>
      </c>
      <c r="E120" s="564" t="s">
        <v>45</v>
      </c>
      <c r="F120" s="564" t="s">
        <v>46</v>
      </c>
      <c r="G120" s="564" t="s">
        <v>47</v>
      </c>
      <c r="H120" s="564" t="s">
        <v>48</v>
      </c>
      <c r="I120" s="562" t="s">
        <v>49</v>
      </c>
      <c r="J120" s="564" t="s">
        <v>431</v>
      </c>
      <c r="K120" s="564" t="s">
        <v>504</v>
      </c>
      <c r="L120" s="564" t="s">
        <v>534</v>
      </c>
    </row>
    <row r="121" spans="1:12" ht="13.5" customHeight="1">
      <c r="A121" s="564"/>
      <c r="B121" s="564"/>
      <c r="C121" s="564"/>
      <c r="D121" s="566"/>
      <c r="E121" s="564"/>
      <c r="F121" s="564"/>
      <c r="G121" s="564"/>
      <c r="H121" s="564"/>
      <c r="I121" s="562"/>
      <c r="J121" s="564"/>
      <c r="K121" s="564"/>
      <c r="L121" s="564"/>
    </row>
    <row r="122" spans="1:12" ht="13.5" customHeight="1" thickBot="1">
      <c r="A122" s="565"/>
      <c r="B122" s="565"/>
      <c r="C122" s="565"/>
      <c r="D122" s="567"/>
      <c r="E122" s="565"/>
      <c r="F122" s="565"/>
      <c r="G122" s="565"/>
      <c r="H122" s="565"/>
      <c r="I122" s="563"/>
      <c r="J122" s="565"/>
      <c r="K122" s="565"/>
      <c r="L122" s="565"/>
    </row>
    <row r="123" spans="1:12" ht="13.5" customHeight="1">
      <c r="A123" s="463"/>
      <c r="B123" s="366"/>
      <c r="C123" s="367" t="s">
        <v>130</v>
      </c>
      <c r="D123" s="367"/>
      <c r="E123" s="368"/>
      <c r="F123" s="15"/>
      <c r="G123" s="571" t="s">
        <v>513</v>
      </c>
      <c r="H123" s="571"/>
      <c r="I123" s="571"/>
      <c r="J123" s="398"/>
      <c r="K123" s="391"/>
      <c r="L123" s="391"/>
    </row>
    <row r="124" spans="1:12" ht="13.5" customHeight="1">
      <c r="A124" s="463"/>
      <c r="B124" s="366"/>
      <c r="C124" s="367"/>
      <c r="D124" s="367" t="s">
        <v>51</v>
      </c>
      <c r="E124" s="368"/>
      <c r="F124" s="15"/>
      <c r="G124" s="15"/>
      <c r="H124" s="573" t="s">
        <v>1</v>
      </c>
      <c r="I124" s="573"/>
      <c r="J124" s="381"/>
      <c r="K124" s="381"/>
      <c r="L124" s="381"/>
    </row>
    <row r="125" spans="1:12" ht="13.5" customHeight="1" thickBot="1">
      <c r="A125" s="463"/>
      <c r="B125" s="366"/>
      <c r="C125" s="367"/>
      <c r="D125" s="367"/>
      <c r="E125" s="368" t="s">
        <v>54</v>
      </c>
      <c r="F125" s="15"/>
      <c r="G125" s="15"/>
      <c r="H125" s="572" t="s">
        <v>66</v>
      </c>
      <c r="I125" s="572"/>
      <c r="J125" s="391">
        <v>0</v>
      </c>
      <c r="K125" s="391">
        <v>27501</v>
      </c>
      <c r="L125" s="391">
        <v>0</v>
      </c>
    </row>
    <row r="126" spans="1:12" ht="13.5" thickBot="1">
      <c r="A126" s="463"/>
      <c r="B126" s="366"/>
      <c r="C126" s="367"/>
      <c r="D126" s="367"/>
      <c r="E126" s="368"/>
      <c r="F126" s="568" t="s">
        <v>62</v>
      </c>
      <c r="G126" s="569"/>
      <c r="H126" s="569"/>
      <c r="I126" s="570"/>
      <c r="J126" s="380">
        <v>0</v>
      </c>
      <c r="K126" s="387">
        <v>27501</v>
      </c>
      <c r="L126" s="387">
        <v>0</v>
      </c>
    </row>
    <row r="127" spans="1:12" ht="14.25" thickBot="1" thickTop="1">
      <c r="A127" s="374"/>
      <c r="B127" s="374"/>
      <c r="C127" s="375"/>
      <c r="D127" s="375"/>
      <c r="E127" s="376"/>
      <c r="F127" s="442" t="s">
        <v>390</v>
      </c>
      <c r="G127" s="94"/>
      <c r="H127" s="94"/>
      <c r="I127" s="94"/>
      <c r="J127" s="403">
        <f>J28+J32+J36+J40+J46+J51+J55+J66+J88+J92+J96+J100+J105+J109+J113+J117+J126</f>
        <v>246689</v>
      </c>
      <c r="K127" s="403">
        <f>K28+K32+K36+K40+K46+K51+K55+K66+K88+K92+K96+K100+K105+K109+K113+K117+K126</f>
        <v>295624</v>
      </c>
      <c r="L127" s="403">
        <f>L28+L32+L36+L40+L46+L51+L55+L66+L88+L92+L96+L100+L105+L109+L113+L117+L126</f>
        <v>255560</v>
      </c>
    </row>
    <row r="128" spans="1:12" ht="13.5" thickBot="1">
      <c r="A128" s="464"/>
      <c r="B128" s="404" t="s">
        <v>104</v>
      </c>
      <c r="C128" s="405"/>
      <c r="D128" s="405"/>
      <c r="E128" s="405"/>
      <c r="F128" s="405"/>
      <c r="G128" s="405"/>
      <c r="H128" s="405"/>
      <c r="I128" s="405"/>
      <c r="J128" s="406">
        <f>J127+J23</f>
        <v>246947</v>
      </c>
      <c r="K128" s="406">
        <f>K127+K23</f>
        <v>295882</v>
      </c>
      <c r="L128" s="406">
        <f>L127+L23</f>
        <v>255818</v>
      </c>
    </row>
    <row r="129" spans="3:10" ht="12.75">
      <c r="C129" s="383"/>
      <c r="D129" s="383"/>
      <c r="E129" s="383"/>
      <c r="J129" s="31"/>
    </row>
    <row r="130" spans="2:10" ht="12.75">
      <c r="B130" s="1" t="s">
        <v>585</v>
      </c>
      <c r="C130" s="383"/>
      <c r="D130" s="383"/>
      <c r="E130" s="383"/>
      <c r="J130" s="31"/>
    </row>
    <row r="131" spans="2:10" ht="12.75">
      <c r="B131" s="1" t="s">
        <v>587</v>
      </c>
      <c r="C131" s="383"/>
      <c r="D131" s="383"/>
      <c r="E131" s="383"/>
      <c r="J131" s="31"/>
    </row>
    <row r="132" spans="3:5" ht="12.75">
      <c r="C132" s="383"/>
      <c r="D132" s="383"/>
      <c r="E132" s="383"/>
    </row>
    <row r="133" spans="3:5" ht="12.75">
      <c r="C133" s="383"/>
      <c r="D133" s="383"/>
      <c r="E133" s="383"/>
    </row>
    <row r="134" spans="3:9" ht="12.75">
      <c r="C134" s="15"/>
      <c r="D134" s="15"/>
      <c r="E134" s="15"/>
      <c r="I134" s="31"/>
    </row>
    <row r="135" spans="3:9" ht="12.75">
      <c r="C135" s="383"/>
      <c r="D135" s="383"/>
      <c r="E135" s="383"/>
      <c r="I135" s="31"/>
    </row>
    <row r="136" spans="3:5" ht="12.75">
      <c r="C136" s="15"/>
      <c r="D136" s="15"/>
      <c r="E136" s="15"/>
    </row>
    <row r="149" spans="2:3" ht="12.75">
      <c r="B149" s="407"/>
      <c r="C149" s="407"/>
    </row>
    <row r="167" spans="4:5" ht="12.75">
      <c r="D167" s="33"/>
      <c r="E167" s="33"/>
    </row>
    <row r="168" spans="4:5" ht="12.75">
      <c r="D168" s="33"/>
      <c r="E168" s="33"/>
    </row>
    <row r="169" spans="4:5" ht="12.75">
      <c r="D169" s="33"/>
      <c r="E169" s="33"/>
    </row>
    <row r="170" spans="4:5" ht="12.75">
      <c r="D170" s="33"/>
      <c r="E170" s="33"/>
    </row>
  </sheetData>
  <sheetProtection/>
  <mergeCells count="165">
    <mergeCell ref="A118:L119"/>
    <mergeCell ref="A120:A122"/>
    <mergeCell ref="A8:A10"/>
    <mergeCell ref="A6:L7"/>
    <mergeCell ref="A56:L57"/>
    <mergeCell ref="A58:A60"/>
    <mergeCell ref="L58:L60"/>
    <mergeCell ref="H79:I79"/>
    <mergeCell ref="H87:I87"/>
    <mergeCell ref="H78:I78"/>
    <mergeCell ref="K58:K60"/>
    <mergeCell ref="H82:I82"/>
    <mergeCell ref="H71:I71"/>
    <mergeCell ref="H72:I72"/>
    <mergeCell ref="J58:J60"/>
    <mergeCell ref="F66:I66"/>
    <mergeCell ref="H63:I63"/>
    <mergeCell ref="H65:I65"/>
    <mergeCell ref="H64:I64"/>
    <mergeCell ref="G61:I61"/>
    <mergeCell ref="D58:D60"/>
    <mergeCell ref="E58:E60"/>
    <mergeCell ref="F58:F60"/>
    <mergeCell ref="G58:G60"/>
    <mergeCell ref="H58:H60"/>
    <mergeCell ref="I58:I60"/>
    <mergeCell ref="F24:I24"/>
    <mergeCell ref="H15:I15"/>
    <mergeCell ref="G25:I25"/>
    <mergeCell ref="H27:I27"/>
    <mergeCell ref="H43:I43"/>
    <mergeCell ref="H21:I21"/>
    <mergeCell ref="H62:I62"/>
    <mergeCell ref="H49:I49"/>
    <mergeCell ref="F28:I28"/>
    <mergeCell ref="H26:I26"/>
    <mergeCell ref="G41:I41"/>
    <mergeCell ref="F46:I46"/>
    <mergeCell ref="H42:I42"/>
    <mergeCell ref="H45:I45"/>
    <mergeCell ref="H44:I44"/>
    <mergeCell ref="F8:F10"/>
    <mergeCell ref="F55:I55"/>
    <mergeCell ref="G52:I52"/>
    <mergeCell ref="H53:I53"/>
    <mergeCell ref="F22:I22"/>
    <mergeCell ref="H20:I20"/>
    <mergeCell ref="H19:I19"/>
    <mergeCell ref="H18:I18"/>
    <mergeCell ref="H17:I17"/>
    <mergeCell ref="H16:I16"/>
    <mergeCell ref="H14:I14"/>
    <mergeCell ref="B1:L1"/>
    <mergeCell ref="B3:L3"/>
    <mergeCell ref="B8:B10"/>
    <mergeCell ref="C8:C10"/>
    <mergeCell ref="D8:D10"/>
    <mergeCell ref="K8:K10"/>
    <mergeCell ref="F11:I11"/>
    <mergeCell ref="E8:E10"/>
    <mergeCell ref="H8:H10"/>
    <mergeCell ref="J8:J10"/>
    <mergeCell ref="L8:L10"/>
    <mergeCell ref="F51:I51"/>
    <mergeCell ref="G47:I47"/>
    <mergeCell ref="H48:I48"/>
    <mergeCell ref="H50:I50"/>
    <mergeCell ref="H13:I13"/>
    <mergeCell ref="I8:I10"/>
    <mergeCell ref="G12:I12"/>
    <mergeCell ref="G8:G10"/>
    <mergeCell ref="H84:I84"/>
    <mergeCell ref="H85:I85"/>
    <mergeCell ref="H83:I83"/>
    <mergeCell ref="H86:I86"/>
    <mergeCell ref="H54:I54"/>
    <mergeCell ref="H68:I68"/>
    <mergeCell ref="H73:I73"/>
    <mergeCell ref="H70:I70"/>
    <mergeCell ref="G67:I67"/>
    <mergeCell ref="H69:I69"/>
    <mergeCell ref="B58:B60"/>
    <mergeCell ref="C58:C60"/>
    <mergeCell ref="H95:I95"/>
    <mergeCell ref="G89:I89"/>
    <mergeCell ref="H90:I90"/>
    <mergeCell ref="H91:I91"/>
    <mergeCell ref="H81:I81"/>
    <mergeCell ref="H80:I80"/>
    <mergeCell ref="F92:I92"/>
    <mergeCell ref="G93:I93"/>
    <mergeCell ref="F88:I88"/>
    <mergeCell ref="F96:I96"/>
    <mergeCell ref="H99:I99"/>
    <mergeCell ref="F100:I100"/>
    <mergeCell ref="G97:I97"/>
    <mergeCell ref="H98:I98"/>
    <mergeCell ref="R29:T29"/>
    <mergeCell ref="S30:T30"/>
    <mergeCell ref="S31:T31"/>
    <mergeCell ref="Q32:T32"/>
    <mergeCell ref="G29:I29"/>
    <mergeCell ref="H30:I30"/>
    <mergeCell ref="H31:I31"/>
    <mergeCell ref="F32:I32"/>
    <mergeCell ref="R33:T33"/>
    <mergeCell ref="S34:T34"/>
    <mergeCell ref="S35:T35"/>
    <mergeCell ref="Q36:T36"/>
    <mergeCell ref="G33:I33"/>
    <mergeCell ref="H34:I34"/>
    <mergeCell ref="H35:I35"/>
    <mergeCell ref="F36:I36"/>
    <mergeCell ref="R37:T37"/>
    <mergeCell ref="S38:T38"/>
    <mergeCell ref="S39:T39"/>
    <mergeCell ref="Q40:T40"/>
    <mergeCell ref="G37:I37"/>
    <mergeCell ref="H38:I38"/>
    <mergeCell ref="H39:I39"/>
    <mergeCell ref="F40:I40"/>
    <mergeCell ref="R61:T61"/>
    <mergeCell ref="S62:T62"/>
    <mergeCell ref="S63:T63"/>
    <mergeCell ref="S64:T64"/>
    <mergeCell ref="S65:T65"/>
    <mergeCell ref="Q66:T66"/>
    <mergeCell ref="F109:I109"/>
    <mergeCell ref="G101:I101"/>
    <mergeCell ref="H102:I102"/>
    <mergeCell ref="H103:I103"/>
    <mergeCell ref="H104:I104"/>
    <mergeCell ref="H74:I74"/>
    <mergeCell ref="H75:I75"/>
    <mergeCell ref="H76:I76"/>
    <mergeCell ref="H77:I77"/>
    <mergeCell ref="H94:I94"/>
    <mergeCell ref="F126:I126"/>
    <mergeCell ref="G114:I114"/>
    <mergeCell ref="H115:I115"/>
    <mergeCell ref="H116:I116"/>
    <mergeCell ref="F117:I117"/>
    <mergeCell ref="G110:I110"/>
    <mergeCell ref="H111:I111"/>
    <mergeCell ref="H112:I112"/>
    <mergeCell ref="H125:I125"/>
    <mergeCell ref="H124:I124"/>
    <mergeCell ref="F113:I113"/>
    <mergeCell ref="G123:I123"/>
    <mergeCell ref="H108:I108"/>
    <mergeCell ref="M105:P105"/>
    <mergeCell ref="F105:I105"/>
    <mergeCell ref="H107:I107"/>
    <mergeCell ref="G106:I106"/>
    <mergeCell ref="K120:K122"/>
    <mergeCell ref="L120:L122"/>
    <mergeCell ref="H120:H122"/>
    <mergeCell ref="I120:I122"/>
    <mergeCell ref="J120:J122"/>
    <mergeCell ref="B120:B122"/>
    <mergeCell ref="C120:C122"/>
    <mergeCell ref="D120:D122"/>
    <mergeCell ref="E120:E122"/>
    <mergeCell ref="F120:F122"/>
    <mergeCell ref="G120:G122"/>
  </mergeCells>
  <printOptions horizontalCentered="1"/>
  <pageMargins left="0.3937007874015748" right="0" top="0.5905511811023623" bottom="0.5905511811023623" header="0.5118110236220472" footer="0.5118110236220472"/>
  <pageSetup horizontalDpi="600" verticalDpi="600" orientation="portrait" paperSize="9" scale="87" r:id="rId1"/>
  <headerFooter alignWithMargins="0">
    <oddFooter>&amp;R&amp;F</oddFooter>
  </headerFooter>
  <rowBreaks count="2" manualBreakCount="2">
    <brk id="55" max="11" man="1"/>
    <brk id="11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43">
      <selection activeCell="G36" sqref="G36"/>
    </sheetView>
  </sheetViews>
  <sheetFormatPr defaultColWidth="9.00390625" defaultRowHeight="12.75"/>
  <cols>
    <col min="1" max="1" width="54.25390625" style="0" bestFit="1" customWidth="1"/>
  </cols>
  <sheetData>
    <row r="1" spans="1:5" ht="12.75">
      <c r="A1" s="596" t="s">
        <v>253</v>
      </c>
      <c r="B1" s="596"/>
      <c r="C1" s="596"/>
      <c r="D1" s="596"/>
      <c r="E1" s="596"/>
    </row>
    <row r="2" spans="1:5" ht="15.75">
      <c r="A2" s="597" t="s">
        <v>548</v>
      </c>
      <c r="B2" s="597"/>
      <c r="C2" s="597"/>
      <c r="D2" s="597"/>
      <c r="E2" s="597"/>
    </row>
    <row r="3" spans="1:5" ht="12.75">
      <c r="A3" s="168"/>
      <c r="B3" s="168"/>
      <c r="C3" s="168"/>
      <c r="D3" s="168"/>
      <c r="E3" s="168"/>
    </row>
    <row r="5" spans="1:4" ht="12.75">
      <c r="A5" s="598" t="s">
        <v>254</v>
      </c>
      <c r="B5" s="169"/>
      <c r="C5" s="601" t="s">
        <v>540</v>
      </c>
      <c r="D5" s="602"/>
    </row>
    <row r="6" spans="1:4" ht="12.75">
      <c r="A6" s="599"/>
      <c r="B6" s="170" t="s">
        <v>540</v>
      </c>
      <c r="C6" s="603" t="s">
        <v>255</v>
      </c>
      <c r="D6" s="602"/>
    </row>
    <row r="7" spans="1:4" ht="12.75">
      <c r="A7" s="599"/>
      <c r="B7" s="170" t="s">
        <v>256</v>
      </c>
      <c r="C7" s="170" t="s">
        <v>257</v>
      </c>
      <c r="D7" s="171" t="s">
        <v>258</v>
      </c>
    </row>
    <row r="8" spans="1:4" ht="12.75">
      <c r="A8" s="600"/>
      <c r="B8" s="172" t="s">
        <v>233</v>
      </c>
      <c r="C8" s="172" t="s">
        <v>259</v>
      </c>
      <c r="D8" s="173" t="s">
        <v>260</v>
      </c>
    </row>
    <row r="9" spans="1:4" ht="12.75">
      <c r="A9" s="174" t="s">
        <v>261</v>
      </c>
      <c r="B9" s="175">
        <f>B10+B11</f>
        <v>53845</v>
      </c>
      <c r="C9" s="175">
        <f>C10+C11</f>
        <v>53845</v>
      </c>
      <c r="D9" s="175">
        <v>0</v>
      </c>
    </row>
    <row r="10" spans="1:4" ht="12.75">
      <c r="A10" s="176" t="s">
        <v>474</v>
      </c>
      <c r="B10" s="177">
        <v>23205</v>
      </c>
      <c r="C10" s="177">
        <v>23205</v>
      </c>
      <c r="D10" s="177">
        <v>0</v>
      </c>
    </row>
    <row r="11" spans="1:4" ht="12.75">
      <c r="A11" s="176" t="s">
        <v>478</v>
      </c>
      <c r="B11" s="177">
        <v>30640</v>
      </c>
      <c r="C11" s="177">
        <v>30640</v>
      </c>
      <c r="D11" s="177">
        <v>0</v>
      </c>
    </row>
    <row r="12" spans="1:4" ht="12.75">
      <c r="A12" s="176" t="s">
        <v>262</v>
      </c>
      <c r="B12" s="177"/>
      <c r="C12" s="177"/>
      <c r="D12" s="177"/>
    </row>
    <row r="13" spans="1:4" ht="12.75">
      <c r="A13" s="176" t="s">
        <v>481</v>
      </c>
      <c r="B13" s="177">
        <v>23840</v>
      </c>
      <c r="C13" s="177">
        <v>23840</v>
      </c>
      <c r="D13" s="177">
        <v>0</v>
      </c>
    </row>
    <row r="14" spans="1:4" ht="12.75">
      <c r="A14" s="176" t="s">
        <v>480</v>
      </c>
      <c r="B14" s="177">
        <v>6000</v>
      </c>
      <c r="C14" s="177">
        <v>6000</v>
      </c>
      <c r="D14" s="177">
        <v>0</v>
      </c>
    </row>
    <row r="15" spans="1:4" ht="12.75">
      <c r="A15" s="174" t="s">
        <v>263</v>
      </c>
      <c r="B15" s="190">
        <v>167806</v>
      </c>
      <c r="C15" s="190">
        <v>167806</v>
      </c>
      <c r="D15" s="190">
        <v>0</v>
      </c>
    </row>
    <row r="16" spans="1:4" ht="12.75">
      <c r="A16" s="176" t="s">
        <v>477</v>
      </c>
      <c r="B16" s="177">
        <v>167806</v>
      </c>
      <c r="C16" s="177">
        <v>167806</v>
      </c>
      <c r="D16" s="177">
        <v>0</v>
      </c>
    </row>
    <row r="17" spans="1:4" ht="12.75">
      <c r="A17" s="176" t="s">
        <v>264</v>
      </c>
      <c r="B17" s="177"/>
      <c r="C17" s="177"/>
      <c r="D17" s="177"/>
    </row>
    <row r="18" spans="1:4" ht="12.75">
      <c r="A18" s="176" t="s">
        <v>265</v>
      </c>
      <c r="B18" s="177"/>
      <c r="C18" s="177"/>
      <c r="D18" s="177"/>
    </row>
    <row r="19" spans="1:4" ht="12.75">
      <c r="A19" s="178" t="s">
        <v>266</v>
      </c>
      <c r="B19" s="177"/>
      <c r="C19" s="177"/>
      <c r="D19" s="177"/>
    </row>
    <row r="20" spans="1:4" ht="12.75">
      <c r="A20" s="176" t="s">
        <v>267</v>
      </c>
      <c r="B20" s="177"/>
      <c r="C20" s="177"/>
      <c r="D20" s="177"/>
    </row>
    <row r="21" spans="1:4" ht="12.75">
      <c r="A21" s="176" t="s">
        <v>268</v>
      </c>
      <c r="B21" s="177"/>
      <c r="C21" s="177"/>
      <c r="D21" s="177"/>
    </row>
    <row r="22" spans="1:4" ht="12.75">
      <c r="A22" s="179" t="s">
        <v>269</v>
      </c>
      <c r="B22" s="180"/>
      <c r="C22" s="180"/>
      <c r="D22" s="180"/>
    </row>
    <row r="23" spans="1:4" ht="12.75">
      <c r="A23" s="181" t="s">
        <v>270</v>
      </c>
      <c r="B23" s="182"/>
      <c r="C23" s="182"/>
      <c r="D23" s="182"/>
    </row>
    <row r="24" spans="1:4" ht="12.75">
      <c r="A24" s="176" t="s">
        <v>271</v>
      </c>
      <c r="B24" s="177"/>
      <c r="C24" s="177"/>
      <c r="D24" s="177"/>
    </row>
    <row r="25" spans="1:4" ht="12.75">
      <c r="A25" s="176" t="s">
        <v>272</v>
      </c>
      <c r="B25" s="177"/>
      <c r="C25" s="177"/>
      <c r="D25" s="177"/>
    </row>
    <row r="26" spans="1:4" ht="12.75">
      <c r="A26" s="176" t="s">
        <v>273</v>
      </c>
      <c r="B26" s="177"/>
      <c r="C26" s="177"/>
      <c r="D26" s="177"/>
    </row>
    <row r="27" spans="1:4" ht="12.75">
      <c r="A27" s="176" t="s">
        <v>274</v>
      </c>
      <c r="B27" s="177"/>
      <c r="C27" s="177"/>
      <c r="D27" s="177"/>
    </row>
    <row r="28" spans="1:4" ht="12.75">
      <c r="A28" s="176" t="s">
        <v>275</v>
      </c>
      <c r="B28" s="177"/>
      <c r="C28" s="177"/>
      <c r="D28" s="177"/>
    </row>
    <row r="29" spans="1:4" ht="12.75">
      <c r="A29" s="176" t="s">
        <v>276</v>
      </c>
      <c r="B29" s="177"/>
      <c r="C29" s="177"/>
      <c r="D29" s="177"/>
    </row>
    <row r="30" spans="1:4" ht="12.75">
      <c r="A30" s="176" t="s">
        <v>277</v>
      </c>
      <c r="B30" s="177"/>
      <c r="C30" s="177"/>
      <c r="D30" s="177"/>
    </row>
    <row r="31" spans="1:4" ht="12.75">
      <c r="A31" s="176" t="s">
        <v>278</v>
      </c>
      <c r="B31" s="177"/>
      <c r="C31" s="177"/>
      <c r="D31" s="177"/>
    </row>
    <row r="32" spans="1:4" ht="12.75">
      <c r="A32" s="174" t="s">
        <v>279</v>
      </c>
      <c r="B32" s="175"/>
      <c r="C32" s="175"/>
      <c r="D32" s="175"/>
    </row>
    <row r="33" spans="1:4" ht="12.75">
      <c r="A33" s="176" t="s">
        <v>479</v>
      </c>
      <c r="B33" s="177"/>
      <c r="C33" s="177"/>
      <c r="D33" s="177"/>
    </row>
    <row r="34" spans="1:4" ht="12.75">
      <c r="A34" s="176" t="s">
        <v>280</v>
      </c>
      <c r="B34" s="177"/>
      <c r="C34" s="177"/>
      <c r="D34" s="177"/>
    </row>
    <row r="35" spans="1:4" ht="12.75">
      <c r="A35" s="176" t="s">
        <v>281</v>
      </c>
      <c r="B35" s="177"/>
      <c r="C35" s="177"/>
      <c r="D35" s="177"/>
    </row>
    <row r="36" spans="1:4" ht="12.75">
      <c r="A36" s="174" t="s">
        <v>282</v>
      </c>
      <c r="B36" s="175">
        <f>B37+B39</f>
        <v>4614</v>
      </c>
      <c r="C36" s="175">
        <f>C37+C39</f>
        <v>4614</v>
      </c>
      <c r="D36" s="175">
        <v>0</v>
      </c>
    </row>
    <row r="37" spans="1:4" ht="12.75">
      <c r="A37" s="176" t="s">
        <v>475</v>
      </c>
      <c r="B37" s="177">
        <v>4614</v>
      </c>
      <c r="C37" s="177">
        <v>4614</v>
      </c>
      <c r="D37" s="177">
        <v>0</v>
      </c>
    </row>
    <row r="38" spans="1:4" ht="12.75">
      <c r="A38" s="176" t="s">
        <v>283</v>
      </c>
      <c r="B38" s="531"/>
      <c r="C38" s="531"/>
      <c r="D38" s="177"/>
    </row>
    <row r="39" spans="1:4" ht="12.75">
      <c r="A39" s="176" t="s">
        <v>284</v>
      </c>
      <c r="B39" s="177"/>
      <c r="C39" s="177"/>
      <c r="D39" s="177"/>
    </row>
    <row r="40" spans="1:4" ht="12.75">
      <c r="A40" s="176" t="s">
        <v>285</v>
      </c>
      <c r="B40" s="177"/>
      <c r="C40" s="177"/>
      <c r="D40" s="177"/>
    </row>
    <row r="41" spans="1:4" ht="12.75">
      <c r="A41" s="176" t="s">
        <v>286</v>
      </c>
      <c r="B41" s="177"/>
      <c r="C41" s="177"/>
      <c r="D41" s="177"/>
    </row>
    <row r="42" spans="1:4" ht="12.75">
      <c r="A42" s="174" t="s">
        <v>287</v>
      </c>
      <c r="B42" s="175">
        <f>B43</f>
        <v>500</v>
      </c>
      <c r="C42" s="175">
        <f>C43</f>
        <v>500</v>
      </c>
      <c r="D42" s="175">
        <v>0</v>
      </c>
    </row>
    <row r="43" spans="1:4" ht="12.75">
      <c r="A43" s="176" t="s">
        <v>476</v>
      </c>
      <c r="B43" s="177">
        <v>500</v>
      </c>
      <c r="C43" s="177">
        <v>500</v>
      </c>
      <c r="D43" s="177">
        <v>0</v>
      </c>
    </row>
    <row r="44" spans="1:4" ht="12.75">
      <c r="A44" s="176" t="s">
        <v>288</v>
      </c>
      <c r="B44" s="177"/>
      <c r="C44" s="177"/>
      <c r="D44" s="177"/>
    </row>
    <row r="45" spans="1:4" ht="12.75">
      <c r="A45" s="183" t="s">
        <v>289</v>
      </c>
      <c r="B45" s="177"/>
      <c r="C45" s="177"/>
      <c r="D45" s="177"/>
    </row>
    <row r="46" spans="1:4" ht="12.75">
      <c r="A46" s="176" t="s">
        <v>290</v>
      </c>
      <c r="B46" s="177"/>
      <c r="C46" s="177"/>
      <c r="D46" s="177"/>
    </row>
    <row r="47" spans="1:4" ht="12.75">
      <c r="A47" s="174" t="s">
        <v>291</v>
      </c>
      <c r="B47" s="175">
        <v>0</v>
      </c>
      <c r="C47" s="175">
        <v>0</v>
      </c>
      <c r="D47" s="175">
        <v>0</v>
      </c>
    </row>
    <row r="48" spans="1:4" ht="12.75">
      <c r="A48" s="176" t="s">
        <v>292</v>
      </c>
      <c r="B48" s="177">
        <v>0</v>
      </c>
      <c r="C48" s="177">
        <v>0</v>
      </c>
      <c r="D48" s="177">
        <v>0</v>
      </c>
    </row>
    <row r="49" spans="1:4" ht="12.75">
      <c r="A49" s="176" t="s">
        <v>293</v>
      </c>
      <c r="B49" s="177"/>
      <c r="C49" s="177"/>
      <c r="D49" s="177"/>
    </row>
    <row r="50" spans="1:4" ht="12.75">
      <c r="A50" s="174" t="s">
        <v>294</v>
      </c>
      <c r="B50" s="175">
        <v>29053</v>
      </c>
      <c r="C50" s="175">
        <v>29053</v>
      </c>
      <c r="D50" s="175">
        <v>0</v>
      </c>
    </row>
    <row r="51" spans="1:4" ht="12.75">
      <c r="A51" s="176" t="s">
        <v>295</v>
      </c>
      <c r="B51" s="177">
        <v>29053</v>
      </c>
      <c r="C51" s="177">
        <v>29053</v>
      </c>
      <c r="D51" s="177">
        <v>0</v>
      </c>
    </row>
    <row r="52" spans="1:4" ht="12.75">
      <c r="A52" s="176" t="s">
        <v>296</v>
      </c>
      <c r="B52" s="177"/>
      <c r="C52" s="177"/>
      <c r="D52" s="177"/>
    </row>
    <row r="53" spans="1:4" ht="12.75">
      <c r="A53" s="176" t="s">
        <v>297</v>
      </c>
      <c r="B53" s="177"/>
      <c r="C53" s="177"/>
      <c r="D53" s="177"/>
    </row>
    <row r="54" spans="1:4" ht="12.75">
      <c r="A54" s="176" t="s">
        <v>298</v>
      </c>
      <c r="B54" s="177"/>
      <c r="C54" s="177"/>
      <c r="D54" s="177"/>
    </row>
    <row r="55" spans="1:4" ht="12.75">
      <c r="A55" s="176" t="s">
        <v>299</v>
      </c>
      <c r="B55" s="177"/>
      <c r="C55" s="177"/>
      <c r="D55" s="177"/>
    </row>
    <row r="56" spans="1:4" ht="12.75">
      <c r="A56" s="176" t="s">
        <v>300</v>
      </c>
      <c r="B56" s="177"/>
      <c r="C56" s="177"/>
      <c r="D56" s="177"/>
    </row>
    <row r="57" spans="1:4" ht="12.75">
      <c r="A57" s="142" t="s">
        <v>237</v>
      </c>
      <c r="B57" s="175">
        <f>B9+B15+B32+B36+B42+B47+B50</f>
        <v>255818</v>
      </c>
      <c r="C57" s="175">
        <f>C9+C15+C32+C36+C42+C47+C50</f>
        <v>255818</v>
      </c>
      <c r="D57" s="175">
        <v>0</v>
      </c>
    </row>
    <row r="58" spans="2:7" ht="12.75">
      <c r="B58" s="184"/>
      <c r="C58" s="184"/>
      <c r="D58" s="184"/>
      <c r="E58" s="184"/>
      <c r="G58" s="185"/>
    </row>
    <row r="59" ht="12.75">
      <c r="G59" s="185"/>
    </row>
    <row r="60" ht="12.75">
      <c r="E60" s="185"/>
    </row>
  </sheetData>
  <sheetProtection/>
  <mergeCells count="5">
    <mergeCell ref="A1:E1"/>
    <mergeCell ref="A2:E2"/>
    <mergeCell ref="A5:A8"/>
    <mergeCell ref="C5:D5"/>
    <mergeCell ref="C6:D6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00"/>
  <sheetViews>
    <sheetView view="pageBreakPreview" zoomScale="170" zoomScaleSheetLayoutView="170" zoomScalePageLayoutView="0" workbookViewId="0" topLeftCell="A280">
      <selection activeCell="H287" sqref="H287"/>
    </sheetView>
  </sheetViews>
  <sheetFormatPr defaultColWidth="9.00390625" defaultRowHeight="12.75"/>
  <cols>
    <col min="1" max="1" width="3.625" style="467" customWidth="1"/>
    <col min="2" max="4" width="5.25390625" style="1" customWidth="1"/>
    <col min="5" max="5" width="8.125" style="1" customWidth="1"/>
    <col min="6" max="6" width="4.625" style="1" customWidth="1"/>
    <col min="7" max="7" width="5.625" style="1" customWidth="1"/>
    <col min="8" max="8" width="9.875" style="1" customWidth="1"/>
    <col min="9" max="9" width="18.75390625" style="1" customWidth="1"/>
    <col min="10" max="11" width="9.25390625" style="1" customWidth="1"/>
    <col min="12" max="12" width="9.00390625" style="1" customWidth="1"/>
    <col min="13" max="13" width="17.00390625" style="1" bestFit="1" customWidth="1"/>
    <col min="14" max="16384" width="9.125" style="1" customWidth="1"/>
  </cols>
  <sheetData>
    <row r="1" spans="2:12" ht="14.25">
      <c r="B1" s="638" t="s">
        <v>133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2:11" ht="14.25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2:12" ht="14.25">
      <c r="B3" s="638" t="s">
        <v>531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</row>
    <row r="4" spans="2:11" ht="14.25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2" ht="13.5" thickBot="1">
      <c r="B5" s="16"/>
      <c r="C5" s="16"/>
      <c r="D5" s="16"/>
      <c r="E5" s="16"/>
      <c r="F5" s="16"/>
      <c r="G5" s="16"/>
      <c r="H5" s="16"/>
      <c r="I5" s="16"/>
      <c r="J5" s="42"/>
      <c r="K5" s="42"/>
      <c r="L5" s="42"/>
    </row>
    <row r="6" spans="1:12" ht="12.75" customHeight="1">
      <c r="A6" s="607"/>
      <c r="B6" s="609" t="s">
        <v>134</v>
      </c>
      <c r="C6" s="609"/>
      <c r="D6" s="609"/>
      <c r="E6" s="609"/>
      <c r="F6" s="609"/>
      <c r="G6" s="609"/>
      <c r="H6" s="609"/>
      <c r="I6" s="609"/>
      <c r="J6" s="609"/>
      <c r="K6" s="609"/>
      <c r="L6" s="610"/>
    </row>
    <row r="7" spans="1:12" ht="13.5" customHeight="1" thickBot="1">
      <c r="A7" s="608"/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2"/>
    </row>
    <row r="8" spans="1:12" ht="12.75" customHeight="1">
      <c r="A8" s="613" t="s">
        <v>590</v>
      </c>
      <c r="B8" s="604" t="s">
        <v>42</v>
      </c>
      <c r="C8" s="604" t="s">
        <v>43</v>
      </c>
      <c r="D8" s="614" t="s">
        <v>44</v>
      </c>
      <c r="E8" s="604" t="s">
        <v>45</v>
      </c>
      <c r="F8" s="604" t="s">
        <v>46</v>
      </c>
      <c r="G8" s="604" t="s">
        <v>47</v>
      </c>
      <c r="H8" s="604" t="s">
        <v>135</v>
      </c>
      <c r="I8" s="604" t="s">
        <v>49</v>
      </c>
      <c r="J8" s="604" t="s">
        <v>508</v>
      </c>
      <c r="K8" s="604" t="s">
        <v>504</v>
      </c>
      <c r="L8" s="604" t="s">
        <v>532</v>
      </c>
    </row>
    <row r="9" spans="1:12" ht="12.75">
      <c r="A9" s="564"/>
      <c r="B9" s="605"/>
      <c r="C9" s="605"/>
      <c r="D9" s="615"/>
      <c r="E9" s="605"/>
      <c r="F9" s="605"/>
      <c r="G9" s="605"/>
      <c r="H9" s="605"/>
      <c r="I9" s="605"/>
      <c r="J9" s="605"/>
      <c r="K9" s="605"/>
      <c r="L9" s="605"/>
    </row>
    <row r="10" spans="1:16" ht="13.5" thickBot="1">
      <c r="A10" s="565"/>
      <c r="B10" s="606"/>
      <c r="C10" s="606"/>
      <c r="D10" s="616"/>
      <c r="E10" s="606"/>
      <c r="F10" s="606"/>
      <c r="G10" s="606"/>
      <c r="H10" s="606"/>
      <c r="I10" s="606"/>
      <c r="J10" s="606"/>
      <c r="K10" s="606"/>
      <c r="L10" s="606"/>
      <c r="M10" s="31"/>
      <c r="N10" s="1" t="s">
        <v>232</v>
      </c>
      <c r="O10" s="1" t="s">
        <v>386</v>
      </c>
      <c r="P10" s="1" t="s">
        <v>424</v>
      </c>
    </row>
    <row r="11" spans="1:16" ht="13.5" thickBot="1">
      <c r="A11" s="466"/>
      <c r="B11" s="43">
        <v>1</v>
      </c>
      <c r="C11" s="44"/>
      <c r="D11" s="44"/>
      <c r="E11" s="45"/>
      <c r="F11" s="46" t="s">
        <v>50</v>
      </c>
      <c r="G11" s="47"/>
      <c r="H11" s="47"/>
      <c r="I11" s="48"/>
      <c r="J11" s="49"/>
      <c r="K11" s="49"/>
      <c r="L11" s="49"/>
      <c r="M11" s="31" t="s">
        <v>7</v>
      </c>
      <c r="N11" s="31"/>
      <c r="O11" s="31"/>
      <c r="P11" s="31"/>
    </row>
    <row r="12" spans="1:16" ht="12.75">
      <c r="A12" s="463"/>
      <c r="B12" s="50"/>
      <c r="C12" s="51" t="s">
        <v>51</v>
      </c>
      <c r="D12" s="51"/>
      <c r="E12" s="52"/>
      <c r="F12" s="27"/>
      <c r="G12" s="26" t="s">
        <v>136</v>
      </c>
      <c r="H12" s="26"/>
      <c r="I12" s="21"/>
      <c r="J12" s="53"/>
      <c r="K12" s="53"/>
      <c r="L12" s="53"/>
      <c r="M12" s="31" t="s">
        <v>418</v>
      </c>
      <c r="N12" s="31"/>
      <c r="O12" s="31"/>
      <c r="P12" s="31"/>
    </row>
    <row r="13" spans="1:16" ht="12.75">
      <c r="A13" s="463"/>
      <c r="B13" s="54"/>
      <c r="C13" s="28"/>
      <c r="D13" s="28" t="s">
        <v>51</v>
      </c>
      <c r="E13" s="55"/>
      <c r="F13" s="27"/>
      <c r="G13" s="26"/>
      <c r="H13" s="26" t="s">
        <v>6</v>
      </c>
      <c r="I13" s="21"/>
      <c r="J13" s="56"/>
      <c r="K13" s="56"/>
      <c r="L13" s="56"/>
      <c r="M13" s="1" t="s">
        <v>8</v>
      </c>
      <c r="N13" s="31"/>
      <c r="O13" s="31"/>
      <c r="P13" s="31"/>
    </row>
    <row r="14" spans="1:18" ht="12.75">
      <c r="A14" s="463" t="s">
        <v>588</v>
      </c>
      <c r="B14" s="54"/>
      <c r="C14" s="28"/>
      <c r="D14" s="28"/>
      <c r="E14" s="55" t="s">
        <v>51</v>
      </c>
      <c r="F14" s="27"/>
      <c r="G14" s="27"/>
      <c r="H14" s="21" t="s">
        <v>7</v>
      </c>
      <c r="I14" s="16"/>
      <c r="J14" s="57">
        <v>21598</v>
      </c>
      <c r="K14" s="57">
        <v>21870</v>
      </c>
      <c r="L14" s="57">
        <v>47890</v>
      </c>
      <c r="M14" s="31" t="s">
        <v>419</v>
      </c>
      <c r="N14" s="31"/>
      <c r="O14" s="31"/>
      <c r="P14" s="31"/>
      <c r="Q14" s="31"/>
      <c r="R14" s="31"/>
    </row>
    <row r="15" spans="1:18" ht="12.75">
      <c r="A15" s="463" t="s">
        <v>588</v>
      </c>
      <c r="B15" s="54"/>
      <c r="C15" s="28"/>
      <c r="D15" s="28"/>
      <c r="E15" s="55" t="s">
        <v>54</v>
      </c>
      <c r="F15" s="27"/>
      <c r="G15" s="27"/>
      <c r="H15" s="21" t="s">
        <v>218</v>
      </c>
      <c r="I15" s="16"/>
      <c r="J15" s="57">
        <v>5530</v>
      </c>
      <c r="K15" s="57">
        <v>5603</v>
      </c>
      <c r="L15" s="57">
        <v>12339</v>
      </c>
      <c r="M15" s="1" t="s">
        <v>422</v>
      </c>
      <c r="N15" s="31"/>
      <c r="O15" s="31"/>
      <c r="P15" s="31"/>
      <c r="Q15" s="31"/>
      <c r="R15" s="31"/>
    </row>
    <row r="16" spans="1:18" ht="12.75">
      <c r="A16" s="463" t="s">
        <v>588</v>
      </c>
      <c r="B16" s="54"/>
      <c r="C16" s="28"/>
      <c r="D16" s="28"/>
      <c r="E16" s="55" t="s">
        <v>57</v>
      </c>
      <c r="F16" s="27"/>
      <c r="G16" s="27"/>
      <c r="H16" s="619" t="s">
        <v>8</v>
      </c>
      <c r="I16" s="620"/>
      <c r="J16" s="57">
        <v>11988</v>
      </c>
      <c r="K16" s="57">
        <v>11988</v>
      </c>
      <c r="L16" s="57">
        <v>10253</v>
      </c>
      <c r="M16" s="31" t="s">
        <v>420</v>
      </c>
      <c r="N16" s="31"/>
      <c r="O16" s="31"/>
      <c r="P16" s="31"/>
      <c r="Q16" s="31"/>
      <c r="R16" s="31"/>
    </row>
    <row r="17" spans="1:18" ht="12.75">
      <c r="A17" s="463"/>
      <c r="B17" s="54"/>
      <c r="C17" s="28"/>
      <c r="D17" s="28"/>
      <c r="E17" s="55" t="s">
        <v>70</v>
      </c>
      <c r="F17" s="59"/>
      <c r="G17" s="59"/>
      <c r="H17" s="630" t="s">
        <v>138</v>
      </c>
      <c r="I17" s="631"/>
      <c r="J17" s="62">
        <v>0</v>
      </c>
      <c r="K17" s="62">
        <v>0</v>
      </c>
      <c r="L17" s="62">
        <v>0</v>
      </c>
      <c r="M17" s="31" t="s">
        <v>423</v>
      </c>
      <c r="N17" s="31"/>
      <c r="O17" s="31"/>
      <c r="P17" s="31"/>
      <c r="Q17" s="31"/>
      <c r="R17" s="31"/>
    </row>
    <row r="18" spans="1:18" ht="12.75">
      <c r="A18" s="463"/>
      <c r="B18" s="54"/>
      <c r="C18" s="28"/>
      <c r="D18" s="28" t="s">
        <v>54</v>
      </c>
      <c r="E18" s="55"/>
      <c r="F18" s="27"/>
      <c r="G18" s="27"/>
      <c r="H18" s="26" t="s">
        <v>9</v>
      </c>
      <c r="I18" s="21"/>
      <c r="J18" s="57"/>
      <c r="K18" s="57"/>
      <c r="L18" s="57"/>
      <c r="M18" s="31" t="s">
        <v>140</v>
      </c>
      <c r="N18" s="31"/>
      <c r="O18" s="31"/>
      <c r="P18" s="31"/>
      <c r="Q18" s="31"/>
      <c r="R18" s="31"/>
    </row>
    <row r="19" spans="1:18" ht="12.75">
      <c r="A19" s="463"/>
      <c r="B19" s="54"/>
      <c r="C19" s="28"/>
      <c r="D19" s="28"/>
      <c r="E19" s="55" t="s">
        <v>51</v>
      </c>
      <c r="F19" s="27"/>
      <c r="G19" s="27"/>
      <c r="H19" s="27" t="s">
        <v>139</v>
      </c>
      <c r="I19" s="27"/>
      <c r="J19" s="57">
        <v>0</v>
      </c>
      <c r="K19" s="57">
        <v>0</v>
      </c>
      <c r="L19" s="57">
        <v>0</v>
      </c>
      <c r="M19" s="1" t="s">
        <v>139</v>
      </c>
      <c r="N19" s="31"/>
      <c r="O19" s="31"/>
      <c r="P19" s="31"/>
      <c r="Q19" s="31"/>
      <c r="R19" s="31"/>
    </row>
    <row r="20" spans="1:18" ht="13.5" thickBot="1">
      <c r="A20" s="463"/>
      <c r="B20" s="54"/>
      <c r="C20" s="28"/>
      <c r="D20" s="28"/>
      <c r="E20" s="55" t="s">
        <v>54</v>
      </c>
      <c r="F20" s="27"/>
      <c r="G20" s="27"/>
      <c r="H20" s="27" t="s">
        <v>140</v>
      </c>
      <c r="I20" s="16"/>
      <c r="J20" s="57">
        <v>0</v>
      </c>
      <c r="K20" s="57">
        <v>0</v>
      </c>
      <c r="L20" s="57">
        <v>0</v>
      </c>
      <c r="M20" s="1" t="s">
        <v>421</v>
      </c>
      <c r="P20" s="31"/>
      <c r="Q20" s="31"/>
      <c r="R20" s="31"/>
    </row>
    <row r="21" spans="1:16" ht="13.5" thickBot="1">
      <c r="A21" s="463"/>
      <c r="B21" s="54"/>
      <c r="C21" s="28"/>
      <c r="D21" s="28"/>
      <c r="E21" s="55"/>
      <c r="F21" s="64" t="s">
        <v>142</v>
      </c>
      <c r="G21" s="64"/>
      <c r="H21" s="64"/>
      <c r="I21" s="65"/>
      <c r="J21" s="66">
        <f>SUM(J14:J20)</f>
        <v>39116</v>
      </c>
      <c r="K21" s="66">
        <f>SUM(K14:K20)</f>
        <v>39461</v>
      </c>
      <c r="L21" s="66">
        <f>SUM(L14:L20)</f>
        <v>70482</v>
      </c>
      <c r="M21" s="1" t="s">
        <v>425</v>
      </c>
      <c r="N21" s="31"/>
      <c r="O21" s="31"/>
      <c r="P21" s="31"/>
    </row>
    <row r="22" spans="1:16" ht="12.75">
      <c r="A22" s="463"/>
      <c r="B22" s="54"/>
      <c r="C22" s="28" t="s">
        <v>54</v>
      </c>
      <c r="D22" s="28"/>
      <c r="E22" s="55"/>
      <c r="F22" s="26"/>
      <c r="G22" s="26" t="s">
        <v>436</v>
      </c>
      <c r="H22" s="26"/>
      <c r="I22" s="27"/>
      <c r="J22" s="57"/>
      <c r="K22" s="57"/>
      <c r="L22" s="57"/>
      <c r="M22" s="1" t="s">
        <v>426</v>
      </c>
      <c r="N22" s="31"/>
      <c r="O22" s="31"/>
      <c r="P22" s="31"/>
    </row>
    <row r="23" spans="1:16" ht="12.75">
      <c r="A23" s="463"/>
      <c r="B23" s="54"/>
      <c r="C23" s="28"/>
      <c r="D23" s="28" t="s">
        <v>51</v>
      </c>
      <c r="E23" s="55"/>
      <c r="F23" s="27"/>
      <c r="G23" s="26"/>
      <c r="H23" s="26" t="s">
        <v>6</v>
      </c>
      <c r="I23" s="61"/>
      <c r="J23" s="56"/>
      <c r="K23" s="56"/>
      <c r="L23" s="56"/>
      <c r="M23" s="1" t="s">
        <v>437</v>
      </c>
      <c r="P23" s="31"/>
    </row>
    <row r="24" spans="1:16" ht="13.5" thickBot="1">
      <c r="A24" s="463" t="s">
        <v>588</v>
      </c>
      <c r="B24" s="54"/>
      <c r="C24" s="28"/>
      <c r="D24" s="28"/>
      <c r="E24" s="55" t="s">
        <v>70</v>
      </c>
      <c r="F24" s="26"/>
      <c r="G24" s="26"/>
      <c r="H24" s="27" t="s">
        <v>167</v>
      </c>
      <c r="I24" s="61"/>
      <c r="J24" s="81">
        <v>5415</v>
      </c>
      <c r="K24" s="81">
        <v>18044</v>
      </c>
      <c r="L24" s="81">
        <v>5415</v>
      </c>
      <c r="P24" s="31"/>
    </row>
    <row r="25" spans="1:12" ht="13.5" thickBot="1">
      <c r="A25" s="463"/>
      <c r="B25" s="54"/>
      <c r="C25" s="28"/>
      <c r="D25" s="28"/>
      <c r="E25" s="55"/>
      <c r="F25" s="64" t="s">
        <v>142</v>
      </c>
      <c r="G25" s="64"/>
      <c r="H25" s="64"/>
      <c r="I25" s="65"/>
      <c r="J25" s="357">
        <v>5415</v>
      </c>
      <c r="K25" s="357">
        <v>18044</v>
      </c>
      <c r="L25" s="357">
        <v>5415</v>
      </c>
    </row>
    <row r="26" spans="1:14" ht="12.75">
      <c r="A26" s="468"/>
      <c r="B26" s="54"/>
      <c r="C26" s="28" t="s">
        <v>57</v>
      </c>
      <c r="D26" s="28"/>
      <c r="E26" s="55"/>
      <c r="F26" s="68"/>
      <c r="G26" s="68" t="s">
        <v>170</v>
      </c>
      <c r="H26" s="68"/>
      <c r="I26" s="21"/>
      <c r="J26" s="358"/>
      <c r="K26" s="358"/>
      <c r="L26" s="358"/>
      <c r="M26" s="1" t="s">
        <v>428</v>
      </c>
      <c r="N26" s="31" t="e">
        <f>#REF!+#REF!+#REF!+#REF!</f>
        <v>#REF!</v>
      </c>
    </row>
    <row r="27" spans="1:14" ht="12.75">
      <c r="A27" s="468"/>
      <c r="B27" s="54"/>
      <c r="C27" s="28"/>
      <c r="D27" s="28" t="s">
        <v>51</v>
      </c>
      <c r="E27" s="55"/>
      <c r="F27" s="68"/>
      <c r="G27" s="68"/>
      <c r="H27" s="68" t="s">
        <v>6</v>
      </c>
      <c r="I27" s="21"/>
      <c r="J27" s="57"/>
      <c r="K27" s="57"/>
      <c r="L27" s="57"/>
      <c r="M27" s="1" t="s">
        <v>429</v>
      </c>
      <c r="N27" s="31" t="e">
        <f>#REF!+#REF!+#REF!+#REF!</f>
        <v>#REF!</v>
      </c>
    </row>
    <row r="28" spans="1:14" ht="13.5" thickBot="1">
      <c r="A28" s="463" t="s">
        <v>588</v>
      </c>
      <c r="B28" s="54"/>
      <c r="C28" s="28"/>
      <c r="D28" s="28"/>
      <c r="E28" s="55" t="s">
        <v>70</v>
      </c>
      <c r="F28" s="68"/>
      <c r="G28" s="68"/>
      <c r="H28" s="619" t="s">
        <v>167</v>
      </c>
      <c r="I28" s="620"/>
      <c r="J28" s="57">
        <v>693</v>
      </c>
      <c r="K28" s="57">
        <v>3969</v>
      </c>
      <c r="L28" s="57">
        <v>693</v>
      </c>
      <c r="M28" s="1" t="s">
        <v>8</v>
      </c>
      <c r="N28" s="31" t="e">
        <f>#REF!+#REF!+#REF!+#REF!</f>
        <v>#REF!</v>
      </c>
    </row>
    <row r="29" spans="1:14" ht="13.5" thickBot="1">
      <c r="A29" s="468"/>
      <c r="B29" s="54"/>
      <c r="C29" s="28"/>
      <c r="D29" s="28"/>
      <c r="E29" s="55"/>
      <c r="F29" s="74" t="s">
        <v>142</v>
      </c>
      <c r="G29" s="74"/>
      <c r="H29" s="74"/>
      <c r="I29" s="75"/>
      <c r="J29" s="66">
        <v>693</v>
      </c>
      <c r="K29" s="66">
        <v>3969</v>
      </c>
      <c r="L29" s="66">
        <v>693</v>
      </c>
      <c r="N29" s="31" t="e">
        <f>SUM(N26:N28)</f>
        <v>#REF!</v>
      </c>
    </row>
    <row r="30" spans="1:12" ht="12.75">
      <c r="A30" s="468"/>
      <c r="B30" s="54"/>
      <c r="C30" s="28" t="s">
        <v>67</v>
      </c>
      <c r="D30" s="28"/>
      <c r="E30" s="55"/>
      <c r="F30" s="26"/>
      <c r="G30" s="26" t="s">
        <v>509</v>
      </c>
      <c r="H30" s="26"/>
      <c r="I30" s="27"/>
      <c r="J30" s="67"/>
      <c r="K30" s="67"/>
      <c r="L30" s="67"/>
    </row>
    <row r="31" spans="1:12" ht="12.75">
      <c r="A31" s="468"/>
      <c r="B31" s="54"/>
      <c r="C31" s="28"/>
      <c r="D31" s="28" t="s">
        <v>51</v>
      </c>
      <c r="E31" s="55"/>
      <c r="F31" s="26"/>
      <c r="G31" s="26"/>
      <c r="H31" s="26" t="s">
        <v>6</v>
      </c>
      <c r="I31" s="27"/>
      <c r="J31" s="67"/>
      <c r="K31" s="67"/>
      <c r="L31" s="67"/>
    </row>
    <row r="32" spans="1:12" ht="13.5" thickBot="1">
      <c r="A32" s="468"/>
      <c r="B32" s="54"/>
      <c r="C32" s="28"/>
      <c r="D32" s="28"/>
      <c r="E32" s="55" t="s">
        <v>70</v>
      </c>
      <c r="F32" s="26"/>
      <c r="G32" s="26"/>
      <c r="H32" s="27" t="s">
        <v>167</v>
      </c>
      <c r="I32" s="27"/>
      <c r="J32" s="67">
        <v>0</v>
      </c>
      <c r="K32" s="67">
        <v>40</v>
      </c>
      <c r="L32" s="67">
        <v>0</v>
      </c>
    </row>
    <row r="33" spans="1:12" ht="13.5" thickBot="1">
      <c r="A33" s="468"/>
      <c r="B33" s="54"/>
      <c r="C33" s="28"/>
      <c r="D33" s="28"/>
      <c r="E33" s="55"/>
      <c r="F33" s="91" t="s">
        <v>142</v>
      </c>
      <c r="G33" s="64"/>
      <c r="H33" s="441"/>
      <c r="I33" s="441"/>
      <c r="J33" s="66">
        <v>0</v>
      </c>
      <c r="K33" s="66">
        <v>40</v>
      </c>
      <c r="L33" s="66">
        <v>0</v>
      </c>
    </row>
    <row r="34" spans="1:12" ht="14.25" thickBot="1" thickTop="1">
      <c r="A34" s="480"/>
      <c r="B34" s="19"/>
      <c r="C34" s="20"/>
      <c r="D34" s="20"/>
      <c r="E34" s="82"/>
      <c r="F34" s="83" t="s">
        <v>96</v>
      </c>
      <c r="G34" s="83"/>
      <c r="H34" s="83"/>
      <c r="I34" s="83"/>
      <c r="J34" s="84">
        <f>J21+J25+J29</f>
        <v>45224</v>
      </c>
      <c r="K34" s="84">
        <f>K21+K25+K29</f>
        <v>61474</v>
      </c>
      <c r="L34" s="84">
        <f>L21+L25+L29</f>
        <v>76590</v>
      </c>
    </row>
    <row r="35" spans="1:12" s="187" customFormat="1" ht="14.25" thickBot="1" thickTop="1">
      <c r="A35" s="481"/>
      <c r="B35" s="471"/>
      <c r="C35" s="472"/>
      <c r="D35" s="472"/>
      <c r="E35" s="473"/>
      <c r="F35" s="475"/>
      <c r="G35" s="475" t="s">
        <v>596</v>
      </c>
      <c r="H35" s="475"/>
      <c r="I35" s="475"/>
      <c r="J35" s="474">
        <v>0</v>
      </c>
      <c r="K35" s="474">
        <v>0</v>
      </c>
      <c r="L35" s="474">
        <f>L28+L24+L16+L15+L14</f>
        <v>76590</v>
      </c>
    </row>
    <row r="36" spans="1:12" s="187" customFormat="1" ht="14.25" thickBot="1" thickTop="1">
      <c r="A36" s="481"/>
      <c r="B36" s="471"/>
      <c r="C36" s="472"/>
      <c r="D36" s="472"/>
      <c r="E36" s="473"/>
      <c r="F36" s="475"/>
      <c r="G36" s="475" t="s">
        <v>597</v>
      </c>
      <c r="H36" s="475"/>
      <c r="I36" s="475"/>
      <c r="J36" s="474">
        <v>0</v>
      </c>
      <c r="K36" s="474">
        <v>0</v>
      </c>
      <c r="L36" s="474">
        <v>0</v>
      </c>
    </row>
    <row r="37" spans="1:12" ht="14.25" thickBot="1" thickTop="1">
      <c r="A37" s="482"/>
      <c r="B37" s="85" t="s">
        <v>54</v>
      </c>
      <c r="C37" s="86"/>
      <c r="D37" s="86"/>
      <c r="E37" s="87"/>
      <c r="F37" s="46" t="s">
        <v>393</v>
      </c>
      <c r="G37" s="47"/>
      <c r="H37" s="47"/>
      <c r="I37" s="48"/>
      <c r="J37" s="49"/>
      <c r="K37" s="49"/>
      <c r="L37" s="49"/>
    </row>
    <row r="38" spans="1:12" ht="13.5" thickTop="1">
      <c r="A38" s="468"/>
      <c r="B38" s="54"/>
      <c r="C38" s="28" t="s">
        <v>51</v>
      </c>
      <c r="D38" s="28"/>
      <c r="E38" s="55"/>
      <c r="F38" s="26"/>
      <c r="G38" s="26" t="s">
        <v>143</v>
      </c>
      <c r="H38" s="26"/>
      <c r="I38" s="27"/>
      <c r="J38" s="57"/>
      <c r="K38" s="57"/>
      <c r="L38" s="57"/>
    </row>
    <row r="39" spans="1:12" ht="12.75">
      <c r="A39" s="468"/>
      <c r="B39" s="54"/>
      <c r="C39" s="28"/>
      <c r="D39" s="28" t="s">
        <v>51</v>
      </c>
      <c r="E39" s="55"/>
      <c r="F39" s="27"/>
      <c r="G39" s="26"/>
      <c r="H39" s="26" t="s">
        <v>6</v>
      </c>
      <c r="I39" s="21"/>
      <c r="J39" s="56"/>
      <c r="K39" s="56"/>
      <c r="L39" s="56"/>
    </row>
    <row r="40" spans="1:12" ht="13.5" thickBot="1">
      <c r="A40" s="463" t="s">
        <v>588</v>
      </c>
      <c r="B40" s="54"/>
      <c r="C40" s="28"/>
      <c r="D40" s="28"/>
      <c r="E40" s="55" t="s">
        <v>57</v>
      </c>
      <c r="F40" s="26"/>
      <c r="G40" s="26"/>
      <c r="H40" s="619" t="s">
        <v>8</v>
      </c>
      <c r="I40" s="620"/>
      <c r="J40" s="57">
        <v>508</v>
      </c>
      <c r="K40" s="57">
        <v>508</v>
      </c>
      <c r="L40" s="57">
        <v>508</v>
      </c>
    </row>
    <row r="41" spans="1:12" ht="13.5" thickBot="1">
      <c r="A41" s="468"/>
      <c r="B41" s="54"/>
      <c r="C41" s="28"/>
      <c r="D41" s="28"/>
      <c r="E41" s="55"/>
      <c r="F41" s="64" t="s">
        <v>142</v>
      </c>
      <c r="G41" s="64"/>
      <c r="H41" s="64"/>
      <c r="I41" s="65"/>
      <c r="J41" s="66">
        <v>508</v>
      </c>
      <c r="K41" s="66">
        <v>508</v>
      </c>
      <c r="L41" s="66">
        <v>508</v>
      </c>
    </row>
    <row r="42" spans="1:12" ht="12.75">
      <c r="A42" s="468"/>
      <c r="B42" s="54"/>
      <c r="C42" s="28" t="s">
        <v>54</v>
      </c>
      <c r="D42" s="28"/>
      <c r="E42" s="55"/>
      <c r="F42" s="26"/>
      <c r="G42" s="26" t="s">
        <v>144</v>
      </c>
      <c r="H42" s="26"/>
      <c r="I42" s="27"/>
      <c r="J42" s="57"/>
      <c r="K42" s="57"/>
      <c r="L42" s="57"/>
    </row>
    <row r="43" spans="1:12" ht="12.75">
      <c r="A43" s="468"/>
      <c r="B43" s="54"/>
      <c r="C43" s="28"/>
      <c r="D43" s="28" t="s">
        <v>51</v>
      </c>
      <c r="E43" s="55"/>
      <c r="F43" s="27"/>
      <c r="G43" s="26"/>
      <c r="H43" s="26" t="s">
        <v>6</v>
      </c>
      <c r="I43" s="21"/>
      <c r="J43" s="56"/>
      <c r="K43" s="56"/>
      <c r="L43" s="56"/>
    </row>
    <row r="44" spans="1:21" ht="12.75" customHeight="1" thickBot="1">
      <c r="A44" s="463" t="s">
        <v>588</v>
      </c>
      <c r="B44" s="54"/>
      <c r="C44" s="28"/>
      <c r="D44" s="28"/>
      <c r="E44" s="55" t="s">
        <v>57</v>
      </c>
      <c r="F44" s="26"/>
      <c r="G44" s="26"/>
      <c r="H44" s="619" t="s">
        <v>8</v>
      </c>
      <c r="I44" s="620"/>
      <c r="J44" s="57">
        <v>1270</v>
      </c>
      <c r="K44" s="57">
        <v>1270</v>
      </c>
      <c r="L44" s="57">
        <v>1270</v>
      </c>
      <c r="N44" s="186"/>
      <c r="O44" s="186"/>
      <c r="P44" s="186"/>
      <c r="Q44" s="186"/>
      <c r="R44" s="186"/>
      <c r="S44" s="186"/>
      <c r="T44" s="186"/>
      <c r="U44" s="187"/>
    </row>
    <row r="45" spans="1:21" ht="13.5" customHeight="1" thickBot="1">
      <c r="A45" s="507"/>
      <c r="B45" s="54"/>
      <c r="C45" s="28"/>
      <c r="D45" s="28"/>
      <c r="E45" s="55"/>
      <c r="F45" s="64" t="s">
        <v>142</v>
      </c>
      <c r="G45" s="64"/>
      <c r="H45" s="64"/>
      <c r="I45" s="65"/>
      <c r="J45" s="66">
        <v>1270</v>
      </c>
      <c r="K45" s="66">
        <v>1270</v>
      </c>
      <c r="L45" s="66">
        <v>1270</v>
      </c>
      <c r="N45" s="186"/>
      <c r="O45" s="186"/>
      <c r="P45" s="186"/>
      <c r="Q45" s="186"/>
      <c r="R45" s="186"/>
      <c r="S45" s="186"/>
      <c r="T45" s="186"/>
      <c r="U45" s="187"/>
    </row>
    <row r="46" spans="1:21" ht="15.75">
      <c r="A46" s="468"/>
      <c r="B46" s="54"/>
      <c r="C46" s="28" t="s">
        <v>57</v>
      </c>
      <c r="D46" s="28"/>
      <c r="E46" s="55"/>
      <c r="F46" s="68"/>
      <c r="G46" s="68" t="s">
        <v>145</v>
      </c>
      <c r="H46" s="68"/>
      <c r="I46" s="26"/>
      <c r="J46" s="67"/>
      <c r="K46" s="67"/>
      <c r="L46" s="67"/>
      <c r="M46" s="39"/>
      <c r="N46" s="633"/>
      <c r="O46" s="633"/>
      <c r="P46" s="633"/>
      <c r="Q46" s="633"/>
      <c r="R46" s="633"/>
      <c r="S46" s="633"/>
      <c r="T46" s="633"/>
      <c r="U46" s="187"/>
    </row>
    <row r="47" spans="1:21" ht="15.75">
      <c r="A47" s="468"/>
      <c r="B47" s="54"/>
      <c r="C47" s="28"/>
      <c r="D47" s="28" t="s">
        <v>51</v>
      </c>
      <c r="E47" s="55"/>
      <c r="F47" s="68"/>
      <c r="G47" s="68"/>
      <c r="H47" s="68" t="s">
        <v>6</v>
      </c>
      <c r="I47" s="27"/>
      <c r="J47" s="57"/>
      <c r="K47" s="57"/>
      <c r="L47" s="57"/>
      <c r="M47" s="39"/>
      <c r="N47" s="633"/>
      <c r="O47" s="633"/>
      <c r="P47" s="633"/>
      <c r="Q47" s="633"/>
      <c r="R47" s="633"/>
      <c r="S47" s="633"/>
      <c r="T47" s="633"/>
      <c r="U47" s="187"/>
    </row>
    <row r="48" spans="1:21" ht="13.5" thickBot="1">
      <c r="A48" s="463" t="s">
        <v>588</v>
      </c>
      <c r="B48" s="54"/>
      <c r="C48" s="28"/>
      <c r="D48" s="28"/>
      <c r="E48" s="55" t="s">
        <v>57</v>
      </c>
      <c r="F48" s="26"/>
      <c r="G48" s="26"/>
      <c r="H48" s="619" t="s">
        <v>8</v>
      </c>
      <c r="I48" s="620"/>
      <c r="J48" s="57">
        <v>635</v>
      </c>
      <c r="K48" s="57">
        <v>635</v>
      </c>
      <c r="L48" s="57">
        <v>508</v>
      </c>
      <c r="M48" s="629"/>
      <c r="N48" s="633"/>
      <c r="O48" s="633"/>
      <c r="P48" s="633"/>
      <c r="Q48" s="633"/>
      <c r="R48" s="633"/>
      <c r="S48" s="633"/>
      <c r="T48" s="633"/>
      <c r="U48" s="187"/>
    </row>
    <row r="49" spans="1:21" ht="12.75" customHeight="1" thickBot="1">
      <c r="A49" s="468"/>
      <c r="B49" s="54"/>
      <c r="C49" s="28"/>
      <c r="D49" s="28"/>
      <c r="E49" s="55"/>
      <c r="F49" s="64" t="s">
        <v>142</v>
      </c>
      <c r="G49" s="64"/>
      <c r="H49" s="64"/>
      <c r="I49" s="65"/>
      <c r="J49" s="66">
        <v>635</v>
      </c>
      <c r="K49" s="66">
        <v>635</v>
      </c>
      <c r="L49" s="66">
        <v>508</v>
      </c>
      <c r="M49" s="629"/>
      <c r="N49" s="633"/>
      <c r="O49" s="633"/>
      <c r="P49" s="633"/>
      <c r="Q49" s="633"/>
      <c r="R49" s="633"/>
      <c r="S49" s="633"/>
      <c r="T49" s="633"/>
      <c r="U49" s="187"/>
    </row>
    <row r="50" spans="1:21" ht="12.75">
      <c r="A50" s="463"/>
      <c r="B50" s="54"/>
      <c r="C50" s="28" t="s">
        <v>67</v>
      </c>
      <c r="D50" s="28"/>
      <c r="E50" s="29"/>
      <c r="F50" s="22"/>
      <c r="G50" s="69" t="s">
        <v>146</v>
      </c>
      <c r="H50" s="69"/>
      <c r="I50" s="24"/>
      <c r="J50" s="70"/>
      <c r="K50" s="70"/>
      <c r="L50" s="70"/>
      <c r="M50" s="629"/>
      <c r="N50" s="633"/>
      <c r="O50" s="633"/>
      <c r="P50" s="633"/>
      <c r="Q50" s="633"/>
      <c r="R50" s="633"/>
      <c r="S50" s="633"/>
      <c r="T50" s="633"/>
      <c r="U50" s="187"/>
    </row>
    <row r="51" spans="1:21" ht="12.75">
      <c r="A51" s="463"/>
      <c r="B51" s="54"/>
      <c r="C51" s="28"/>
      <c r="D51" s="28" t="s">
        <v>51</v>
      </c>
      <c r="E51" s="29"/>
      <c r="F51" s="71"/>
      <c r="G51" s="26"/>
      <c r="H51" s="26" t="s">
        <v>6</v>
      </c>
      <c r="I51" s="21"/>
      <c r="J51" s="70"/>
      <c r="K51" s="70"/>
      <c r="L51" s="70"/>
      <c r="M51" s="629"/>
      <c r="N51" s="633"/>
      <c r="O51" s="633"/>
      <c r="P51" s="633"/>
      <c r="Q51" s="633"/>
      <c r="R51" s="633"/>
      <c r="S51" s="633"/>
      <c r="T51" s="633"/>
      <c r="U51" s="187"/>
    </row>
    <row r="52" spans="1:21" ht="12.75">
      <c r="A52" s="463" t="s">
        <v>588</v>
      </c>
      <c r="B52" s="54"/>
      <c r="C52" s="28"/>
      <c r="D52" s="28"/>
      <c r="E52" s="29" t="s">
        <v>57</v>
      </c>
      <c r="F52" s="71"/>
      <c r="G52" s="26"/>
      <c r="H52" s="27" t="s">
        <v>8</v>
      </c>
      <c r="I52" s="21"/>
      <c r="J52" s="70">
        <v>2148</v>
      </c>
      <c r="K52" s="70">
        <v>2148</v>
      </c>
      <c r="L52" s="70">
        <v>2273</v>
      </c>
      <c r="M52" s="629"/>
      <c r="N52" s="633"/>
      <c r="O52" s="633"/>
      <c r="P52" s="633"/>
      <c r="Q52" s="633"/>
      <c r="R52" s="633"/>
      <c r="S52" s="633"/>
      <c r="T52" s="633"/>
      <c r="U52" s="187"/>
    </row>
    <row r="53" spans="1:21" ht="12.75">
      <c r="A53" s="463"/>
      <c r="B53" s="54"/>
      <c r="C53" s="28"/>
      <c r="D53" s="28" t="s">
        <v>54</v>
      </c>
      <c r="E53" s="29"/>
      <c r="F53" s="25"/>
      <c r="G53" s="26"/>
      <c r="H53" s="26" t="s">
        <v>9</v>
      </c>
      <c r="I53" s="21"/>
      <c r="J53" s="56"/>
      <c r="K53" s="56"/>
      <c r="L53" s="56"/>
      <c r="M53" s="629"/>
      <c r="N53" s="633"/>
      <c r="O53" s="633"/>
      <c r="P53" s="633"/>
      <c r="Q53" s="633"/>
      <c r="R53" s="633"/>
      <c r="S53" s="633"/>
      <c r="T53" s="633"/>
      <c r="U53" s="187"/>
    </row>
    <row r="54" spans="1:20" ht="12.75">
      <c r="A54" s="463" t="s">
        <v>588</v>
      </c>
      <c r="B54" s="54"/>
      <c r="C54" s="28"/>
      <c r="D54" s="28"/>
      <c r="E54" s="29" t="s">
        <v>54</v>
      </c>
      <c r="F54" s="25"/>
      <c r="G54" s="26"/>
      <c r="H54" s="27" t="s">
        <v>140</v>
      </c>
      <c r="I54" s="21"/>
      <c r="J54" s="440">
        <v>6000</v>
      </c>
      <c r="K54" s="440">
        <v>6000</v>
      </c>
      <c r="L54" s="440">
        <v>6000</v>
      </c>
      <c r="M54" s="629"/>
      <c r="N54" s="32"/>
      <c r="O54" s="32"/>
      <c r="P54" s="32"/>
      <c r="Q54" s="32"/>
      <c r="R54" s="32"/>
      <c r="S54" s="32"/>
      <c r="T54" s="32"/>
    </row>
    <row r="55" spans="1:20" ht="12.75">
      <c r="A55" s="468"/>
      <c r="B55" s="54"/>
      <c r="C55" s="28"/>
      <c r="D55" s="28"/>
      <c r="E55" s="29" t="s">
        <v>51</v>
      </c>
      <c r="F55" s="71"/>
      <c r="G55" s="26"/>
      <c r="H55" s="619" t="s">
        <v>139</v>
      </c>
      <c r="I55" s="620"/>
      <c r="J55" s="70">
        <v>0</v>
      </c>
      <c r="K55" s="70"/>
      <c r="L55" s="70"/>
      <c r="M55" s="629"/>
      <c r="N55" s="32"/>
      <c r="O55" s="32"/>
      <c r="P55" s="32"/>
      <c r="Q55" s="32"/>
      <c r="R55" s="32"/>
      <c r="S55" s="32"/>
      <c r="T55" s="32"/>
    </row>
    <row r="56" spans="1:13" ht="13.5" thickBot="1">
      <c r="A56" s="468"/>
      <c r="B56" s="54"/>
      <c r="C56" s="28"/>
      <c r="D56" s="28"/>
      <c r="E56" s="29"/>
      <c r="F56" s="72"/>
      <c r="G56" s="73"/>
      <c r="H56" s="623" t="s">
        <v>377</v>
      </c>
      <c r="I56" s="624"/>
      <c r="J56" s="70">
        <v>0</v>
      </c>
      <c r="K56" s="70"/>
      <c r="L56" s="70"/>
      <c r="M56" s="32"/>
    </row>
    <row r="57" spans="1:13" ht="13.5" thickBot="1">
      <c r="A57" s="468"/>
      <c r="B57" s="54"/>
      <c r="C57" s="28"/>
      <c r="D57" s="28"/>
      <c r="E57" s="55"/>
      <c r="F57" s="64" t="s">
        <v>142</v>
      </c>
      <c r="G57" s="64"/>
      <c r="H57" s="64"/>
      <c r="I57" s="65"/>
      <c r="J57" s="66">
        <f>SUM(J52:J56)</f>
        <v>8148</v>
      </c>
      <c r="K57" s="66">
        <f>SUM(K52:K56)</f>
        <v>8148</v>
      </c>
      <c r="L57" s="66">
        <f>SUM(L52:L56)</f>
        <v>8273</v>
      </c>
      <c r="M57" s="32"/>
    </row>
    <row r="58" spans="1:13" ht="12.75">
      <c r="A58" s="468"/>
      <c r="B58" s="54"/>
      <c r="C58" s="28" t="s">
        <v>68</v>
      </c>
      <c r="D58" s="28"/>
      <c r="E58" s="55"/>
      <c r="F58" s="71"/>
      <c r="G58" s="26" t="s">
        <v>190</v>
      </c>
      <c r="H58" s="26"/>
      <c r="I58" s="27"/>
      <c r="J58" s="57"/>
      <c r="K58" s="57"/>
      <c r="L58" s="57"/>
      <c r="M58" s="32"/>
    </row>
    <row r="59" spans="1:13" ht="12.75">
      <c r="A59" s="468"/>
      <c r="B59" s="54"/>
      <c r="C59" s="28"/>
      <c r="D59" s="28" t="s">
        <v>51</v>
      </c>
      <c r="E59" s="55"/>
      <c r="F59" s="71"/>
      <c r="G59" s="26"/>
      <c r="H59" s="26" t="s">
        <v>6</v>
      </c>
      <c r="I59" s="16"/>
      <c r="J59" s="57"/>
      <c r="K59" s="57"/>
      <c r="L59" s="57"/>
      <c r="M59" s="32"/>
    </row>
    <row r="60" spans="1:13" ht="12.75">
      <c r="A60" s="463" t="s">
        <v>588</v>
      </c>
      <c r="B60" s="54"/>
      <c r="C60" s="28"/>
      <c r="D60" s="28"/>
      <c r="E60" s="55" t="s">
        <v>51</v>
      </c>
      <c r="F60" s="71"/>
      <c r="G60" s="26"/>
      <c r="H60" s="27" t="s">
        <v>156</v>
      </c>
      <c r="I60" s="16"/>
      <c r="J60" s="57">
        <v>2817</v>
      </c>
      <c r="K60" s="57">
        <v>2848</v>
      </c>
      <c r="L60" s="57">
        <v>3120</v>
      </c>
      <c r="M60" s="32"/>
    </row>
    <row r="61" spans="1:13" ht="12.75">
      <c r="A61" s="463" t="s">
        <v>588</v>
      </c>
      <c r="B61" s="54"/>
      <c r="C61" s="28"/>
      <c r="D61" s="28"/>
      <c r="E61" s="55" t="s">
        <v>54</v>
      </c>
      <c r="F61" s="71"/>
      <c r="G61" s="26"/>
      <c r="H61" s="21" t="s">
        <v>218</v>
      </c>
      <c r="I61" s="16"/>
      <c r="J61" s="57">
        <v>761</v>
      </c>
      <c r="K61" s="57">
        <v>769</v>
      </c>
      <c r="L61" s="57">
        <v>856</v>
      </c>
      <c r="M61" s="32"/>
    </row>
    <row r="62" spans="1:13" ht="13.5" thickBot="1">
      <c r="A62" s="463" t="s">
        <v>588</v>
      </c>
      <c r="B62" s="54"/>
      <c r="C62" s="28"/>
      <c r="D62" s="28"/>
      <c r="E62" s="55" t="s">
        <v>57</v>
      </c>
      <c r="F62" s="71"/>
      <c r="G62" s="26"/>
      <c r="H62" s="27" t="s">
        <v>8</v>
      </c>
      <c r="I62" s="16"/>
      <c r="J62" s="57">
        <v>3839</v>
      </c>
      <c r="K62" s="57">
        <v>3839</v>
      </c>
      <c r="L62" s="57">
        <v>4890</v>
      </c>
      <c r="M62" s="32"/>
    </row>
    <row r="63" spans="1:13" ht="13.5" thickBot="1">
      <c r="A63" s="506"/>
      <c r="B63" s="412"/>
      <c r="C63" s="413"/>
      <c r="D63" s="413"/>
      <c r="E63" s="478"/>
      <c r="F63" s="91" t="s">
        <v>142</v>
      </c>
      <c r="G63" s="64"/>
      <c r="H63" s="64"/>
      <c r="I63" s="75"/>
      <c r="J63" s="66">
        <f>SUM(J60:J62)</f>
        <v>7417</v>
      </c>
      <c r="K63" s="66">
        <f>SUM(K60:K62)</f>
        <v>7456</v>
      </c>
      <c r="L63" s="66">
        <f>SUM(L60:L62)</f>
        <v>8866</v>
      </c>
      <c r="M63" s="32"/>
    </row>
    <row r="64" spans="1:13" ht="12.75">
      <c r="A64" s="477"/>
      <c r="B64" s="80"/>
      <c r="C64" s="80"/>
      <c r="D64" s="80"/>
      <c r="E64" s="80"/>
      <c r="F64" s="26"/>
      <c r="G64" s="26"/>
      <c r="H64" s="26"/>
      <c r="I64" s="26"/>
      <c r="J64" s="356"/>
      <c r="K64" s="356"/>
      <c r="L64" s="356"/>
      <c r="M64" s="32"/>
    </row>
    <row r="65" spans="1:13" ht="13.5" thickBot="1">
      <c r="A65" s="477"/>
      <c r="B65" s="80"/>
      <c r="C65" s="80"/>
      <c r="D65" s="80"/>
      <c r="E65" s="80"/>
      <c r="F65" s="26"/>
      <c r="G65" s="26"/>
      <c r="H65" s="26"/>
      <c r="I65" s="26"/>
      <c r="J65" s="356"/>
      <c r="K65" s="356"/>
      <c r="L65" s="356"/>
      <c r="M65" s="32"/>
    </row>
    <row r="66" spans="1:13" ht="12.75" customHeight="1">
      <c r="A66" s="607"/>
      <c r="B66" s="609" t="s">
        <v>134</v>
      </c>
      <c r="C66" s="609"/>
      <c r="D66" s="609"/>
      <c r="E66" s="609"/>
      <c r="F66" s="609"/>
      <c r="G66" s="609"/>
      <c r="H66" s="609"/>
      <c r="I66" s="609"/>
      <c r="J66" s="609"/>
      <c r="K66" s="609"/>
      <c r="L66" s="610"/>
      <c r="M66" s="32"/>
    </row>
    <row r="67" spans="1:13" ht="13.5" customHeight="1" thickBot="1">
      <c r="A67" s="608"/>
      <c r="B67" s="611"/>
      <c r="C67" s="611"/>
      <c r="D67" s="611"/>
      <c r="E67" s="611"/>
      <c r="F67" s="611"/>
      <c r="G67" s="611"/>
      <c r="H67" s="611"/>
      <c r="I67" s="611"/>
      <c r="J67" s="611"/>
      <c r="K67" s="611"/>
      <c r="L67" s="612"/>
      <c r="M67" s="32"/>
    </row>
    <row r="68" spans="1:13" ht="12.75" customHeight="1">
      <c r="A68" s="613" t="s">
        <v>590</v>
      </c>
      <c r="B68" s="604" t="s">
        <v>42</v>
      </c>
      <c r="C68" s="604" t="s">
        <v>43</v>
      </c>
      <c r="D68" s="614" t="s">
        <v>44</v>
      </c>
      <c r="E68" s="604" t="s">
        <v>45</v>
      </c>
      <c r="F68" s="604" t="s">
        <v>46</v>
      </c>
      <c r="G68" s="604" t="s">
        <v>47</v>
      </c>
      <c r="H68" s="604" t="s">
        <v>135</v>
      </c>
      <c r="I68" s="604" t="s">
        <v>49</v>
      </c>
      <c r="J68" s="604" t="s">
        <v>508</v>
      </c>
      <c r="K68" s="604" t="s">
        <v>504</v>
      </c>
      <c r="L68" s="604" t="s">
        <v>532</v>
      </c>
      <c r="M68" s="32"/>
    </row>
    <row r="69" spans="1:13" ht="12.75" customHeight="1">
      <c r="A69" s="564"/>
      <c r="B69" s="605"/>
      <c r="C69" s="605"/>
      <c r="D69" s="615"/>
      <c r="E69" s="605"/>
      <c r="F69" s="605"/>
      <c r="G69" s="605"/>
      <c r="H69" s="605"/>
      <c r="I69" s="605"/>
      <c r="J69" s="605"/>
      <c r="K69" s="605"/>
      <c r="L69" s="605"/>
      <c r="M69" s="32"/>
    </row>
    <row r="70" spans="1:13" ht="13.5" thickBot="1">
      <c r="A70" s="565"/>
      <c r="B70" s="606"/>
      <c r="C70" s="606"/>
      <c r="D70" s="616"/>
      <c r="E70" s="606"/>
      <c r="F70" s="606"/>
      <c r="G70" s="606"/>
      <c r="H70" s="606"/>
      <c r="I70" s="606"/>
      <c r="J70" s="606"/>
      <c r="K70" s="606"/>
      <c r="L70" s="606"/>
      <c r="M70" s="32"/>
    </row>
    <row r="71" spans="1:12" ht="12.75">
      <c r="A71" s="468"/>
      <c r="B71" s="54"/>
      <c r="C71" s="28" t="s">
        <v>70</v>
      </c>
      <c r="D71" s="28"/>
      <c r="E71" s="55"/>
      <c r="F71" s="71"/>
      <c r="G71" s="26" t="s">
        <v>191</v>
      </c>
      <c r="H71" s="26"/>
      <c r="I71" s="27"/>
      <c r="J71" s="57"/>
      <c r="K71" s="57"/>
      <c r="L71" s="57"/>
    </row>
    <row r="72" spans="1:23" ht="12.75">
      <c r="A72" s="468"/>
      <c r="B72" s="54"/>
      <c r="C72" s="28"/>
      <c r="D72" s="28" t="s">
        <v>51</v>
      </c>
      <c r="E72" s="55"/>
      <c r="F72" s="71"/>
      <c r="G72" s="26"/>
      <c r="H72" s="26" t="s">
        <v>6</v>
      </c>
      <c r="I72" s="16"/>
      <c r="J72" s="57"/>
      <c r="K72" s="57"/>
      <c r="L72" s="57"/>
      <c r="M72" s="80"/>
      <c r="N72" s="80"/>
      <c r="O72" s="80"/>
      <c r="P72" s="80"/>
      <c r="Q72" s="26"/>
      <c r="R72" s="26"/>
      <c r="S72" s="26"/>
      <c r="T72" s="27"/>
      <c r="U72" s="97"/>
      <c r="V72" s="97"/>
      <c r="W72" s="97"/>
    </row>
    <row r="73" spans="1:23" ht="12.75">
      <c r="A73" s="463" t="s">
        <v>588</v>
      </c>
      <c r="B73" s="54"/>
      <c r="C73" s="28"/>
      <c r="D73" s="28"/>
      <c r="E73" s="55" t="s">
        <v>51</v>
      </c>
      <c r="F73" s="71"/>
      <c r="G73" s="26"/>
      <c r="H73" s="27" t="s">
        <v>156</v>
      </c>
      <c r="I73" s="16"/>
      <c r="J73" s="57">
        <v>1370</v>
      </c>
      <c r="K73" s="57">
        <v>1401</v>
      </c>
      <c r="L73" s="57">
        <v>1506</v>
      </c>
      <c r="M73" s="80"/>
      <c r="N73" s="80"/>
      <c r="O73" s="80"/>
      <c r="P73" s="80"/>
      <c r="Q73" s="26"/>
      <c r="R73" s="26"/>
      <c r="S73" s="26"/>
      <c r="T73" s="16"/>
      <c r="U73" s="97"/>
      <c r="V73" s="97"/>
      <c r="W73" s="97"/>
    </row>
    <row r="74" spans="1:23" ht="12.75">
      <c r="A74" s="463" t="s">
        <v>588</v>
      </c>
      <c r="B74" s="54"/>
      <c r="C74" s="28"/>
      <c r="D74" s="28"/>
      <c r="E74" s="55" t="s">
        <v>54</v>
      </c>
      <c r="F74" s="71"/>
      <c r="G74" s="26"/>
      <c r="H74" s="21" t="s">
        <v>218</v>
      </c>
      <c r="I74" s="16"/>
      <c r="J74" s="57">
        <v>370</v>
      </c>
      <c r="K74" s="57">
        <v>379</v>
      </c>
      <c r="L74" s="57">
        <v>413</v>
      </c>
      <c r="M74" s="80"/>
      <c r="N74" s="80"/>
      <c r="O74" s="80"/>
      <c r="P74" s="80"/>
      <c r="Q74" s="26"/>
      <c r="R74" s="26"/>
      <c r="S74" s="27"/>
      <c r="T74" s="16"/>
      <c r="U74" s="97"/>
      <c r="V74" s="97"/>
      <c r="W74" s="97"/>
    </row>
    <row r="75" spans="1:23" ht="13.5" thickBot="1">
      <c r="A75" s="463" t="s">
        <v>588</v>
      </c>
      <c r="B75" s="54"/>
      <c r="C75" s="28"/>
      <c r="D75" s="28"/>
      <c r="E75" s="55" t="s">
        <v>57</v>
      </c>
      <c r="F75" s="71"/>
      <c r="G75" s="26"/>
      <c r="H75" s="27" t="s">
        <v>8</v>
      </c>
      <c r="I75" s="16"/>
      <c r="J75" s="57">
        <v>6606</v>
      </c>
      <c r="K75" s="57">
        <v>6606</v>
      </c>
      <c r="L75" s="57">
        <v>6547</v>
      </c>
      <c r="M75" s="80"/>
      <c r="N75" s="80"/>
      <c r="O75" s="80"/>
      <c r="P75" s="80"/>
      <c r="Q75" s="26"/>
      <c r="R75" s="26"/>
      <c r="S75" s="27"/>
      <c r="T75" s="16"/>
      <c r="U75" s="97"/>
      <c r="V75" s="97"/>
      <c r="W75" s="97"/>
    </row>
    <row r="76" spans="1:23" ht="13.5" thickBot="1">
      <c r="A76" s="468"/>
      <c r="B76" s="54"/>
      <c r="C76" s="28"/>
      <c r="D76" s="28"/>
      <c r="E76" s="55"/>
      <c r="F76" s="91" t="s">
        <v>142</v>
      </c>
      <c r="G76" s="64"/>
      <c r="H76" s="64"/>
      <c r="I76" s="75"/>
      <c r="J76" s="66">
        <f>SUM(J73:J75)</f>
        <v>8346</v>
      </c>
      <c r="K76" s="66">
        <f>SUM(K73:K75)</f>
        <v>8386</v>
      </c>
      <c r="L76" s="66">
        <f>SUM(L73:L75)</f>
        <v>8466</v>
      </c>
      <c r="M76" s="80"/>
      <c r="N76" s="80"/>
      <c r="O76" s="80"/>
      <c r="P76" s="80"/>
      <c r="Q76" s="26"/>
      <c r="R76" s="26"/>
      <c r="S76" s="27"/>
      <c r="T76" s="16"/>
      <c r="U76" s="97"/>
      <c r="V76" s="97"/>
      <c r="W76" s="97"/>
    </row>
    <row r="77" spans="1:23" ht="12.75">
      <c r="A77" s="468"/>
      <c r="B77" s="54"/>
      <c r="C77" s="28" t="s">
        <v>75</v>
      </c>
      <c r="D77" s="28"/>
      <c r="E77" s="55"/>
      <c r="F77" s="71"/>
      <c r="G77" s="26" t="s">
        <v>99</v>
      </c>
      <c r="H77" s="26"/>
      <c r="I77" s="27"/>
      <c r="J77" s="57"/>
      <c r="K77" s="57"/>
      <c r="L77" s="57"/>
      <c r="M77" s="80"/>
      <c r="N77" s="80"/>
      <c r="O77" s="80"/>
      <c r="P77" s="80"/>
      <c r="Q77" s="26"/>
      <c r="R77" s="26"/>
      <c r="S77" s="26"/>
      <c r="T77" s="26"/>
      <c r="U77" s="356"/>
      <c r="V77" s="356"/>
      <c r="W77" s="356"/>
    </row>
    <row r="78" spans="1:13" ht="12.75">
      <c r="A78" s="468"/>
      <c r="B78" s="54"/>
      <c r="C78" s="28"/>
      <c r="D78" s="28" t="s">
        <v>51</v>
      </c>
      <c r="E78" s="55"/>
      <c r="F78" s="71"/>
      <c r="G78" s="26"/>
      <c r="H78" s="26" t="s">
        <v>6</v>
      </c>
      <c r="I78" s="16"/>
      <c r="J78" s="57"/>
      <c r="K78" s="57"/>
      <c r="L78" s="57"/>
      <c r="M78" s="32"/>
    </row>
    <row r="79" spans="1:13" ht="12.75">
      <c r="A79" s="463" t="s">
        <v>588</v>
      </c>
      <c r="B79" s="54"/>
      <c r="C79" s="28"/>
      <c r="D79" s="28"/>
      <c r="E79" s="55" t="s">
        <v>51</v>
      </c>
      <c r="F79" s="71"/>
      <c r="G79" s="26"/>
      <c r="H79" s="27" t="s">
        <v>156</v>
      </c>
      <c r="I79" s="16"/>
      <c r="J79" s="57">
        <v>1360</v>
      </c>
      <c r="K79" s="57">
        <v>1391</v>
      </c>
      <c r="L79" s="57">
        <v>1496</v>
      </c>
      <c r="M79" s="32"/>
    </row>
    <row r="80" spans="1:13" ht="12.75">
      <c r="A80" s="463" t="s">
        <v>588</v>
      </c>
      <c r="B80" s="54"/>
      <c r="C80" s="28"/>
      <c r="D80" s="28"/>
      <c r="E80" s="55" t="s">
        <v>54</v>
      </c>
      <c r="F80" s="71"/>
      <c r="G80" s="26"/>
      <c r="H80" s="21" t="s">
        <v>218</v>
      </c>
      <c r="I80" s="16"/>
      <c r="J80" s="57">
        <v>367</v>
      </c>
      <c r="K80" s="57">
        <v>375</v>
      </c>
      <c r="L80" s="57">
        <v>410</v>
      </c>
      <c r="M80" s="32"/>
    </row>
    <row r="81" spans="1:13" ht="13.5" thickBot="1">
      <c r="A81" s="463" t="s">
        <v>588</v>
      </c>
      <c r="B81" s="54"/>
      <c r="C81" s="28"/>
      <c r="D81" s="28"/>
      <c r="E81" s="55" t="s">
        <v>57</v>
      </c>
      <c r="F81" s="71"/>
      <c r="G81" s="26"/>
      <c r="H81" s="27" t="s">
        <v>8</v>
      </c>
      <c r="I81" s="16"/>
      <c r="J81" s="57">
        <v>3245</v>
      </c>
      <c r="K81" s="57">
        <v>3245</v>
      </c>
      <c r="L81" s="57">
        <v>1370</v>
      </c>
      <c r="M81" s="32"/>
    </row>
    <row r="82" spans="1:13" ht="13.5" thickBot="1">
      <c r="A82" s="468"/>
      <c r="B82" s="54"/>
      <c r="C82" s="28"/>
      <c r="D82" s="28"/>
      <c r="E82" s="55"/>
      <c r="F82" s="91" t="s">
        <v>142</v>
      </c>
      <c r="G82" s="64"/>
      <c r="H82" s="64"/>
      <c r="I82" s="75"/>
      <c r="J82" s="66">
        <f>SUM(J79:J81)</f>
        <v>4972</v>
      </c>
      <c r="K82" s="66">
        <f>SUM(K79:K81)</f>
        <v>5011</v>
      </c>
      <c r="L82" s="66">
        <f>SUM(L79:L81)</f>
        <v>3276</v>
      </c>
      <c r="M82" s="32"/>
    </row>
    <row r="83" spans="1:12" ht="12.75">
      <c r="A83" s="468"/>
      <c r="B83" s="54"/>
      <c r="C83" s="28" t="s">
        <v>77</v>
      </c>
      <c r="D83" s="28"/>
      <c r="E83" s="55"/>
      <c r="F83" s="27"/>
      <c r="G83" s="26" t="s">
        <v>147</v>
      </c>
      <c r="H83" s="26"/>
      <c r="I83" s="21"/>
      <c r="J83" s="53"/>
      <c r="K83" s="53"/>
      <c r="L83" s="53"/>
    </row>
    <row r="84" spans="1:12" ht="12.75">
      <c r="A84" s="468"/>
      <c r="B84" s="54"/>
      <c r="C84" s="76"/>
      <c r="D84" s="28" t="s">
        <v>51</v>
      </c>
      <c r="E84" s="55"/>
      <c r="F84" s="27"/>
      <c r="G84" s="26"/>
      <c r="H84" s="26" t="s">
        <v>6</v>
      </c>
      <c r="I84" s="21"/>
      <c r="J84" s="56"/>
      <c r="K84" s="56"/>
      <c r="L84" s="56"/>
    </row>
    <row r="85" spans="1:12" ht="12.75">
      <c r="A85" s="463" t="s">
        <v>588</v>
      </c>
      <c r="B85" s="54"/>
      <c r="C85" s="76"/>
      <c r="D85" s="28"/>
      <c r="E85" s="55" t="s">
        <v>57</v>
      </c>
      <c r="F85" s="27"/>
      <c r="G85" s="27"/>
      <c r="H85" s="619" t="s">
        <v>8</v>
      </c>
      <c r="I85" s="620"/>
      <c r="J85" s="57">
        <v>280</v>
      </c>
      <c r="K85" s="57">
        <v>280</v>
      </c>
      <c r="L85" s="57">
        <v>300</v>
      </c>
    </row>
    <row r="86" spans="1:12" ht="12.75">
      <c r="A86" s="468"/>
      <c r="B86" s="54"/>
      <c r="C86" s="76"/>
      <c r="D86" s="28" t="s">
        <v>54</v>
      </c>
      <c r="E86" s="80"/>
      <c r="F86" s="25"/>
      <c r="G86" s="27"/>
      <c r="H86" s="68" t="s">
        <v>9</v>
      </c>
      <c r="I86" s="188"/>
      <c r="J86" s="57">
        <v>0</v>
      </c>
      <c r="K86" s="57">
        <v>0</v>
      </c>
      <c r="L86" s="57"/>
    </row>
    <row r="87" spans="1:12" ht="13.5" thickBot="1">
      <c r="A87" s="463" t="s">
        <v>588</v>
      </c>
      <c r="B87" s="54"/>
      <c r="C87" s="76"/>
      <c r="D87" s="28"/>
      <c r="E87" s="80" t="s">
        <v>51</v>
      </c>
      <c r="F87" s="448"/>
      <c r="G87" s="27"/>
      <c r="H87" s="58" t="s">
        <v>139</v>
      </c>
      <c r="I87" s="188"/>
      <c r="J87" s="57">
        <v>0</v>
      </c>
      <c r="K87" s="57">
        <v>0</v>
      </c>
      <c r="L87" s="57">
        <v>552</v>
      </c>
    </row>
    <row r="88" spans="1:12" ht="13.5" thickBot="1">
      <c r="A88" s="468"/>
      <c r="B88" s="54"/>
      <c r="C88" s="28"/>
      <c r="D88" s="28"/>
      <c r="E88" s="80"/>
      <c r="F88" s="91" t="s">
        <v>142</v>
      </c>
      <c r="G88" s="64"/>
      <c r="H88" s="64"/>
      <c r="I88" s="65"/>
      <c r="J88" s="66">
        <v>280</v>
      </c>
      <c r="K88" s="66">
        <v>280</v>
      </c>
      <c r="L88" s="66">
        <f>L87+L85</f>
        <v>852</v>
      </c>
    </row>
    <row r="89" spans="1:12" ht="12.75">
      <c r="A89" s="468"/>
      <c r="B89" s="54"/>
      <c r="C89" s="28" t="s">
        <v>79</v>
      </c>
      <c r="D89" s="28"/>
      <c r="E89" s="77"/>
      <c r="F89" s="69"/>
      <c r="G89" s="26" t="s">
        <v>148</v>
      </c>
      <c r="H89" s="69"/>
      <c r="I89" s="23"/>
      <c r="J89" s="78"/>
      <c r="K89" s="78"/>
      <c r="L89" s="78"/>
    </row>
    <row r="90" spans="1:12" ht="12.75">
      <c r="A90" s="468"/>
      <c r="B90" s="54"/>
      <c r="C90" s="28"/>
      <c r="D90" s="28" t="s">
        <v>51</v>
      </c>
      <c r="E90" s="77"/>
      <c r="F90" s="27"/>
      <c r="G90" s="26"/>
      <c r="H90" s="26" t="s">
        <v>6</v>
      </c>
      <c r="I90" s="21"/>
      <c r="J90" s="56"/>
      <c r="K90" s="56"/>
      <c r="L90" s="56"/>
    </row>
    <row r="91" spans="1:12" ht="12.75">
      <c r="A91" s="463" t="s">
        <v>588</v>
      </c>
      <c r="B91" s="54"/>
      <c r="C91" s="28"/>
      <c r="D91" s="28"/>
      <c r="E91" s="77" t="s">
        <v>57</v>
      </c>
      <c r="F91" s="26"/>
      <c r="G91" s="26"/>
      <c r="H91" s="619" t="s">
        <v>8</v>
      </c>
      <c r="I91" s="620"/>
      <c r="J91" s="57">
        <v>2514</v>
      </c>
      <c r="K91" s="57">
        <v>2659</v>
      </c>
      <c r="L91" s="57">
        <v>3062</v>
      </c>
    </row>
    <row r="92" spans="1:12" ht="12.75">
      <c r="A92" s="468"/>
      <c r="B92" s="54"/>
      <c r="C92" s="80"/>
      <c r="D92" s="28" t="s">
        <v>54</v>
      </c>
      <c r="E92" s="77"/>
      <c r="F92" s="26"/>
      <c r="G92" s="26"/>
      <c r="H92" s="68" t="s">
        <v>9</v>
      </c>
      <c r="I92" s="188"/>
      <c r="J92" s="57">
        <v>0</v>
      </c>
      <c r="K92" s="57">
        <v>0</v>
      </c>
      <c r="L92" s="57"/>
    </row>
    <row r="93" spans="1:12" ht="13.5" thickBot="1">
      <c r="A93" s="463" t="s">
        <v>588</v>
      </c>
      <c r="B93" s="54"/>
      <c r="C93" s="80"/>
      <c r="D93" s="28"/>
      <c r="E93" s="77" t="s">
        <v>54</v>
      </c>
      <c r="F93" s="26"/>
      <c r="G93" s="26"/>
      <c r="H93" s="58" t="s">
        <v>140</v>
      </c>
      <c r="I93" s="188"/>
      <c r="J93" s="57">
        <v>0</v>
      </c>
      <c r="K93" s="57">
        <v>0</v>
      </c>
      <c r="L93" s="57">
        <v>2168</v>
      </c>
    </row>
    <row r="94" spans="1:12" ht="13.5" thickBot="1">
      <c r="A94" s="468"/>
      <c r="B94" s="54"/>
      <c r="C94" s="80"/>
      <c r="D94" s="28"/>
      <c r="E94" s="77"/>
      <c r="F94" s="335" t="s">
        <v>142</v>
      </c>
      <c r="G94" s="335"/>
      <c r="H94" s="335"/>
      <c r="I94" s="336"/>
      <c r="J94" s="337">
        <v>2514</v>
      </c>
      <c r="K94" s="337">
        <v>2659</v>
      </c>
      <c r="L94" s="337">
        <f>L93+L91</f>
        <v>5230</v>
      </c>
    </row>
    <row r="95" spans="1:21" ht="15.75">
      <c r="A95" s="468"/>
      <c r="B95" s="54"/>
      <c r="C95" s="28" t="s">
        <v>81</v>
      </c>
      <c r="D95" s="28"/>
      <c r="E95" s="77"/>
      <c r="F95" s="69"/>
      <c r="G95" s="69" t="s">
        <v>149</v>
      </c>
      <c r="H95" s="69"/>
      <c r="I95" s="24"/>
      <c r="J95" s="70"/>
      <c r="K95" s="70"/>
      <c r="L95" s="70"/>
      <c r="M95" s="39"/>
      <c r="N95" s="629"/>
      <c r="O95" s="629"/>
      <c r="P95" s="629"/>
      <c r="Q95" s="629"/>
      <c r="R95" s="629"/>
      <c r="S95" s="629"/>
      <c r="T95" s="629"/>
      <c r="U95" s="629"/>
    </row>
    <row r="96" spans="1:21" ht="12.75">
      <c r="A96" s="468"/>
      <c r="B96" s="54"/>
      <c r="C96" s="28"/>
      <c r="D96" s="28" t="s">
        <v>51</v>
      </c>
      <c r="E96" s="77"/>
      <c r="F96" s="27"/>
      <c r="G96" s="26"/>
      <c r="H96" s="26" t="s">
        <v>6</v>
      </c>
      <c r="I96" s="21"/>
      <c r="J96" s="56"/>
      <c r="K96" s="56"/>
      <c r="L96" s="56"/>
      <c r="M96" s="632"/>
      <c r="N96" s="629"/>
      <c r="O96" s="629"/>
      <c r="P96" s="629"/>
      <c r="Q96" s="629"/>
      <c r="R96" s="629"/>
      <c r="S96" s="629"/>
      <c r="T96" s="629"/>
      <c r="U96" s="629"/>
    </row>
    <row r="97" spans="1:13" ht="12.75">
      <c r="A97" s="463"/>
      <c r="B97" s="54"/>
      <c r="C97" s="28"/>
      <c r="D97" s="28"/>
      <c r="E97" s="77" t="s">
        <v>51</v>
      </c>
      <c r="F97" s="27"/>
      <c r="G97" s="26"/>
      <c r="H97" s="21" t="s">
        <v>7</v>
      </c>
      <c r="I97" s="79"/>
      <c r="J97" s="440">
        <v>25</v>
      </c>
      <c r="K97" s="440">
        <v>25</v>
      </c>
      <c r="L97" s="440">
        <v>0</v>
      </c>
      <c r="M97" s="632"/>
    </row>
    <row r="98" spans="1:13" ht="12.75">
      <c r="A98" s="463"/>
      <c r="B98" s="54"/>
      <c r="C98" s="28"/>
      <c r="D98" s="28"/>
      <c r="E98" s="77" t="s">
        <v>54</v>
      </c>
      <c r="F98" s="27"/>
      <c r="G98" s="26"/>
      <c r="H98" s="21" t="s">
        <v>218</v>
      </c>
      <c r="I98" s="79"/>
      <c r="J98" s="440">
        <v>7</v>
      </c>
      <c r="K98" s="440">
        <v>7</v>
      </c>
      <c r="L98" s="440">
        <v>0</v>
      </c>
      <c r="M98" s="632"/>
    </row>
    <row r="99" spans="1:12" ht="13.5" thickBot="1">
      <c r="A99" s="463" t="s">
        <v>588</v>
      </c>
      <c r="B99" s="54"/>
      <c r="C99" s="28"/>
      <c r="D99" s="28"/>
      <c r="E99" s="77" t="s">
        <v>57</v>
      </c>
      <c r="F99" s="73"/>
      <c r="G99" s="73"/>
      <c r="H99" s="623" t="s">
        <v>8</v>
      </c>
      <c r="I99" s="624"/>
      <c r="J99" s="70">
        <v>305</v>
      </c>
      <c r="K99" s="70">
        <v>305</v>
      </c>
      <c r="L99" s="70">
        <v>1219</v>
      </c>
    </row>
    <row r="100" spans="1:12" ht="13.5" thickBot="1">
      <c r="A100" s="468"/>
      <c r="B100" s="54"/>
      <c r="C100" s="28"/>
      <c r="D100" s="28"/>
      <c r="E100" s="77"/>
      <c r="F100" s="64" t="s">
        <v>142</v>
      </c>
      <c r="G100" s="64"/>
      <c r="H100" s="64"/>
      <c r="I100" s="65"/>
      <c r="J100" s="66">
        <f>SUM(J97:J99)</f>
        <v>337</v>
      </c>
      <c r="K100" s="66">
        <f>SUM(K97:K99)</f>
        <v>337</v>
      </c>
      <c r="L100" s="66">
        <f>SUM(L97:L99)</f>
        <v>1219</v>
      </c>
    </row>
    <row r="101" spans="1:12" ht="12.75">
      <c r="A101" s="468"/>
      <c r="B101" s="54"/>
      <c r="C101" s="28" t="s">
        <v>83</v>
      </c>
      <c r="D101" s="28"/>
      <c r="E101" s="55"/>
      <c r="F101" s="26"/>
      <c r="G101" s="26" t="s">
        <v>69</v>
      </c>
      <c r="H101" s="26"/>
      <c r="I101" s="27"/>
      <c r="J101" s="57"/>
      <c r="K101" s="57"/>
      <c r="L101" s="57"/>
    </row>
    <row r="102" spans="1:12" ht="12.75">
      <c r="A102" s="468"/>
      <c r="B102" s="54"/>
      <c r="C102" s="28"/>
      <c r="D102" s="28" t="s">
        <v>51</v>
      </c>
      <c r="E102" s="55"/>
      <c r="F102" s="27"/>
      <c r="G102" s="26"/>
      <c r="H102" s="26" t="s">
        <v>6</v>
      </c>
      <c r="I102" s="21"/>
      <c r="J102" s="56"/>
      <c r="K102" s="56"/>
      <c r="L102" s="56"/>
    </row>
    <row r="103" spans="1:12" ht="12.75">
      <c r="A103" s="463" t="s">
        <v>588</v>
      </c>
      <c r="B103" s="54"/>
      <c r="C103" s="28"/>
      <c r="D103" s="28"/>
      <c r="E103" s="55" t="s">
        <v>57</v>
      </c>
      <c r="F103" s="26"/>
      <c r="G103" s="26"/>
      <c r="H103" s="630" t="s">
        <v>8</v>
      </c>
      <c r="I103" s="631"/>
      <c r="J103" s="57">
        <v>4533</v>
      </c>
      <c r="K103" s="57">
        <v>4533</v>
      </c>
      <c r="L103" s="57">
        <v>4902</v>
      </c>
    </row>
    <row r="104" spans="1:12" ht="12.75">
      <c r="A104" s="468"/>
      <c r="B104" s="54"/>
      <c r="C104" s="28"/>
      <c r="D104" s="28" t="s">
        <v>54</v>
      </c>
      <c r="E104" s="55"/>
      <c r="F104" s="26"/>
      <c r="G104" s="26"/>
      <c r="H104" s="636" t="s">
        <v>9</v>
      </c>
      <c r="I104" s="637"/>
      <c r="J104" s="57"/>
      <c r="K104" s="57"/>
      <c r="L104" s="57"/>
    </row>
    <row r="105" spans="1:12" ht="13.5" thickBot="1">
      <c r="A105" s="468"/>
      <c r="B105" s="54"/>
      <c r="C105" s="28"/>
      <c r="D105" s="28"/>
      <c r="E105" s="55" t="s">
        <v>51</v>
      </c>
      <c r="F105" s="26"/>
      <c r="G105" s="26"/>
      <c r="H105" s="60" t="s">
        <v>139</v>
      </c>
      <c r="I105" s="61"/>
      <c r="J105" s="57">
        <v>0</v>
      </c>
      <c r="K105" s="57">
        <v>0</v>
      </c>
      <c r="L105" s="57">
        <v>0</v>
      </c>
    </row>
    <row r="106" spans="1:12" ht="13.5" thickBot="1">
      <c r="A106" s="507"/>
      <c r="B106" s="54"/>
      <c r="C106" s="28"/>
      <c r="D106" s="28"/>
      <c r="E106" s="55"/>
      <c r="F106" s="64" t="s">
        <v>142</v>
      </c>
      <c r="G106" s="64"/>
      <c r="H106" s="64"/>
      <c r="I106" s="65"/>
      <c r="J106" s="66">
        <f>SUM(J103:J105)</f>
        <v>4533</v>
      </c>
      <c r="K106" s="66">
        <v>4533</v>
      </c>
      <c r="L106" s="66">
        <v>4902</v>
      </c>
    </row>
    <row r="107" spans="1:12" ht="12.75" customHeight="1">
      <c r="A107" s="618"/>
      <c r="B107" s="54"/>
      <c r="C107" s="28" t="s">
        <v>86</v>
      </c>
      <c r="D107" s="28"/>
      <c r="E107" s="55"/>
      <c r="F107" s="26"/>
      <c r="G107" s="69" t="s">
        <v>435</v>
      </c>
      <c r="H107" s="69"/>
      <c r="I107" s="24"/>
      <c r="J107" s="67"/>
      <c r="K107" s="67"/>
      <c r="L107" s="67"/>
    </row>
    <row r="108" spans="1:12" ht="13.5" customHeight="1">
      <c r="A108" s="618"/>
      <c r="B108" s="54"/>
      <c r="C108" s="28"/>
      <c r="D108" s="28" t="s">
        <v>51</v>
      </c>
      <c r="E108" s="55"/>
      <c r="F108" s="26"/>
      <c r="G108" s="26"/>
      <c r="H108" s="26" t="s">
        <v>6</v>
      </c>
      <c r="I108" s="21"/>
      <c r="J108" s="67"/>
      <c r="K108" s="67"/>
      <c r="L108" s="67"/>
    </row>
    <row r="109" spans="1:12" ht="12.75" customHeight="1">
      <c r="A109" s="468"/>
      <c r="B109" s="54"/>
      <c r="C109" s="28"/>
      <c r="D109" s="28"/>
      <c r="E109" s="55" t="s">
        <v>51</v>
      </c>
      <c r="F109" s="26"/>
      <c r="G109" s="26"/>
      <c r="H109" s="21" t="s">
        <v>7</v>
      </c>
      <c r="I109" s="79"/>
      <c r="J109" s="67">
        <v>16404</v>
      </c>
      <c r="K109" s="67">
        <v>16404</v>
      </c>
      <c r="L109" s="67">
        <v>0</v>
      </c>
    </row>
    <row r="110" spans="1:12" ht="13.5" thickBot="1">
      <c r="A110" s="468"/>
      <c r="B110" s="54"/>
      <c r="C110" s="28"/>
      <c r="D110" s="28"/>
      <c r="E110" s="55" t="s">
        <v>54</v>
      </c>
      <c r="F110" s="26"/>
      <c r="G110" s="26"/>
      <c r="H110" s="21" t="s">
        <v>218</v>
      </c>
      <c r="I110" s="79"/>
      <c r="J110" s="67">
        <v>4375</v>
      </c>
      <c r="K110" s="67">
        <v>4375</v>
      </c>
      <c r="L110" s="67">
        <v>0</v>
      </c>
    </row>
    <row r="111" spans="1:12" ht="13.5" thickBot="1">
      <c r="A111" s="468"/>
      <c r="B111" s="54"/>
      <c r="C111" s="28"/>
      <c r="D111" s="28"/>
      <c r="E111" s="55"/>
      <c r="F111" s="64" t="s">
        <v>142</v>
      </c>
      <c r="G111" s="64"/>
      <c r="H111" s="64"/>
      <c r="I111" s="65"/>
      <c r="J111" s="66">
        <f>SUM(J109:J110)</f>
        <v>20779</v>
      </c>
      <c r="K111" s="66">
        <f>SUM(K109:K110)</f>
        <v>20779</v>
      </c>
      <c r="L111" s="66">
        <v>0</v>
      </c>
    </row>
    <row r="112" spans="1:12" ht="12.75">
      <c r="A112" s="468"/>
      <c r="B112" s="54"/>
      <c r="C112" s="28" t="s">
        <v>90</v>
      </c>
      <c r="D112" s="28"/>
      <c r="E112" s="55"/>
      <c r="F112" s="26"/>
      <c r="G112" s="26" t="s">
        <v>150</v>
      </c>
      <c r="H112" s="26"/>
      <c r="I112" s="27"/>
      <c r="J112" s="57"/>
      <c r="K112" s="57"/>
      <c r="L112" s="57"/>
    </row>
    <row r="113" spans="1:12" ht="12.75">
      <c r="A113" s="468"/>
      <c r="B113" s="54"/>
      <c r="C113" s="28"/>
      <c r="D113" s="28" t="s">
        <v>51</v>
      </c>
      <c r="E113" s="55"/>
      <c r="F113" s="27"/>
      <c r="G113" s="26"/>
      <c r="H113" s="26" t="s">
        <v>6</v>
      </c>
      <c r="I113" s="21"/>
      <c r="J113" s="56"/>
      <c r="K113" s="56"/>
      <c r="L113" s="56"/>
    </row>
    <row r="114" spans="1:12" ht="13.5" thickBot="1">
      <c r="A114" s="468" t="s">
        <v>589</v>
      </c>
      <c r="B114" s="54"/>
      <c r="C114" s="28"/>
      <c r="D114" s="28"/>
      <c r="E114" s="55" t="s">
        <v>57</v>
      </c>
      <c r="F114" s="26"/>
      <c r="G114" s="26"/>
      <c r="H114" s="619" t="s">
        <v>8</v>
      </c>
      <c r="I114" s="620"/>
      <c r="J114" s="57">
        <v>508</v>
      </c>
      <c r="K114" s="57">
        <v>508</v>
      </c>
      <c r="L114" s="57">
        <v>1778</v>
      </c>
    </row>
    <row r="115" spans="1:12" ht="13.5" thickBot="1">
      <c r="A115" s="468"/>
      <c r="B115" s="54"/>
      <c r="C115" s="28"/>
      <c r="D115" s="28"/>
      <c r="E115" s="55"/>
      <c r="F115" s="64" t="s">
        <v>142</v>
      </c>
      <c r="G115" s="64"/>
      <c r="H115" s="64"/>
      <c r="I115" s="65"/>
      <c r="J115" s="66">
        <v>508</v>
      </c>
      <c r="K115" s="66">
        <v>508</v>
      </c>
      <c r="L115" s="66">
        <v>1778</v>
      </c>
    </row>
    <row r="116" spans="1:12" ht="12.75">
      <c r="A116" s="468"/>
      <c r="B116" s="54"/>
      <c r="C116" s="28" t="s">
        <v>91</v>
      </c>
      <c r="D116" s="28"/>
      <c r="E116" s="55"/>
      <c r="F116" s="26"/>
      <c r="G116" s="26" t="s">
        <v>151</v>
      </c>
      <c r="H116" s="26"/>
      <c r="I116" s="27"/>
      <c r="J116" s="57"/>
      <c r="K116" s="57"/>
      <c r="L116" s="57"/>
    </row>
    <row r="117" spans="1:12" ht="12.75">
      <c r="A117" s="468"/>
      <c r="B117" s="54"/>
      <c r="C117" s="28"/>
      <c r="D117" s="28" t="s">
        <v>51</v>
      </c>
      <c r="E117" s="55"/>
      <c r="F117" s="27"/>
      <c r="G117" s="26"/>
      <c r="H117" s="26" t="s">
        <v>6</v>
      </c>
      <c r="I117" s="21"/>
      <c r="J117" s="56"/>
      <c r="K117" s="56"/>
      <c r="L117" s="56"/>
    </row>
    <row r="118" spans="1:12" ht="12.75">
      <c r="A118" s="463" t="s">
        <v>588</v>
      </c>
      <c r="B118" s="54"/>
      <c r="C118" s="28"/>
      <c r="D118" s="28"/>
      <c r="E118" s="55" t="s">
        <v>57</v>
      </c>
      <c r="F118" s="26"/>
      <c r="G118" s="26"/>
      <c r="H118" s="630" t="s">
        <v>8</v>
      </c>
      <c r="I118" s="631"/>
      <c r="J118" s="57">
        <v>4376</v>
      </c>
      <c r="K118" s="57">
        <v>4376</v>
      </c>
      <c r="L118" s="57">
        <v>5437</v>
      </c>
    </row>
    <row r="119" spans="1:12" ht="12.75">
      <c r="A119" s="463"/>
      <c r="B119" s="54"/>
      <c r="C119" s="28"/>
      <c r="D119" s="28" t="s">
        <v>54</v>
      </c>
      <c r="E119" s="55"/>
      <c r="F119" s="27"/>
      <c r="G119" s="27"/>
      <c r="H119" s="26" t="s">
        <v>9</v>
      </c>
      <c r="I119" s="21"/>
      <c r="J119" s="57"/>
      <c r="K119" s="57"/>
      <c r="L119" s="57"/>
    </row>
    <row r="120" spans="1:12" ht="13.5" thickBot="1">
      <c r="A120" s="463" t="s">
        <v>588</v>
      </c>
      <c r="B120" s="54"/>
      <c r="C120" s="28"/>
      <c r="D120" s="28"/>
      <c r="E120" s="55" t="s">
        <v>54</v>
      </c>
      <c r="F120" s="27"/>
      <c r="G120" s="27"/>
      <c r="H120" s="27" t="s">
        <v>140</v>
      </c>
      <c r="I120" s="27"/>
      <c r="J120" s="57">
        <v>6943</v>
      </c>
      <c r="K120" s="57">
        <v>6943</v>
      </c>
      <c r="L120" s="57">
        <v>7158</v>
      </c>
    </row>
    <row r="121" spans="1:12" ht="13.5" thickBot="1">
      <c r="A121" s="508"/>
      <c r="B121" s="412"/>
      <c r="C121" s="413"/>
      <c r="D121" s="413"/>
      <c r="E121" s="414"/>
      <c r="F121" s="64" t="s">
        <v>142</v>
      </c>
      <c r="G121" s="64"/>
      <c r="H121" s="64"/>
      <c r="I121" s="65"/>
      <c r="J121" s="66">
        <f>SUM(J118:J120)</f>
        <v>11319</v>
      </c>
      <c r="K121" s="66">
        <f>SUM(K118:K120)</f>
        <v>11319</v>
      </c>
      <c r="L121" s="66">
        <f>SUM(L118:L120)</f>
        <v>12595</v>
      </c>
    </row>
    <row r="122" spans="1:12" ht="12.75">
      <c r="A122" s="485"/>
      <c r="B122" s="483"/>
      <c r="C122" s="483"/>
      <c r="D122" s="483"/>
      <c r="E122" s="483"/>
      <c r="F122" s="69"/>
      <c r="G122" s="69"/>
      <c r="H122" s="69"/>
      <c r="I122" s="23"/>
      <c r="J122" s="476"/>
      <c r="K122" s="476"/>
      <c r="L122" s="476"/>
    </row>
    <row r="123" spans="1:12" ht="12.75">
      <c r="A123" s="477"/>
      <c r="B123" s="80"/>
      <c r="C123" s="80"/>
      <c r="D123" s="80"/>
      <c r="E123" s="80"/>
      <c r="F123" s="26"/>
      <c r="G123" s="26"/>
      <c r="H123" s="26"/>
      <c r="I123" s="27"/>
      <c r="J123" s="356"/>
      <c r="K123" s="356"/>
      <c r="L123" s="356"/>
    </row>
    <row r="124" spans="1:12" ht="12.75">
      <c r="A124" s="477"/>
      <c r="B124" s="80"/>
      <c r="C124" s="80"/>
      <c r="D124" s="80"/>
      <c r="E124" s="80"/>
      <c r="F124" s="26"/>
      <c r="G124" s="26"/>
      <c r="H124" s="26"/>
      <c r="I124" s="27"/>
      <c r="J124" s="356"/>
      <c r="K124" s="356"/>
      <c r="L124" s="356"/>
    </row>
    <row r="125" spans="1:12" ht="12.75">
      <c r="A125" s="477"/>
      <c r="B125" s="80"/>
      <c r="C125" s="80"/>
      <c r="D125" s="80"/>
      <c r="E125" s="80"/>
      <c r="F125" s="26"/>
      <c r="G125" s="26"/>
      <c r="H125" s="26"/>
      <c r="I125" s="27"/>
      <c r="J125" s="356"/>
      <c r="K125" s="356"/>
      <c r="L125" s="356"/>
    </row>
    <row r="126" spans="1:12" ht="12.75">
      <c r="A126" s="477"/>
      <c r="B126" s="80"/>
      <c r="C126" s="80"/>
      <c r="D126" s="80"/>
      <c r="E126" s="80"/>
      <c r="F126" s="26"/>
      <c r="G126" s="26"/>
      <c r="H126" s="26"/>
      <c r="I126" s="27"/>
      <c r="J126" s="356"/>
      <c r="K126" s="356"/>
      <c r="L126" s="356"/>
    </row>
    <row r="127" spans="1:12" ht="12.75">
      <c r="A127" s="477"/>
      <c r="B127" s="80"/>
      <c r="C127" s="80"/>
      <c r="D127" s="80"/>
      <c r="E127" s="80"/>
      <c r="F127" s="26"/>
      <c r="G127" s="26"/>
      <c r="H127" s="26"/>
      <c r="I127" s="27"/>
      <c r="J127" s="356"/>
      <c r="K127" s="356"/>
      <c r="L127" s="356"/>
    </row>
    <row r="128" spans="1:12" ht="13.5" thickBot="1">
      <c r="A128" s="477"/>
      <c r="B128" s="80"/>
      <c r="C128" s="80"/>
      <c r="D128" s="80"/>
      <c r="E128" s="80"/>
      <c r="F128" s="26"/>
      <c r="G128" s="26"/>
      <c r="H128" s="26"/>
      <c r="I128" s="27"/>
      <c r="J128" s="356"/>
      <c r="K128" s="356"/>
      <c r="L128" s="356"/>
    </row>
    <row r="129" spans="1:12" ht="12.75" customHeight="1">
      <c r="A129" s="607"/>
      <c r="B129" s="609" t="s">
        <v>134</v>
      </c>
      <c r="C129" s="609"/>
      <c r="D129" s="609"/>
      <c r="E129" s="609"/>
      <c r="F129" s="609"/>
      <c r="G129" s="609"/>
      <c r="H129" s="609"/>
      <c r="I129" s="609"/>
      <c r="J129" s="609"/>
      <c r="K129" s="609"/>
      <c r="L129" s="610"/>
    </row>
    <row r="130" spans="1:12" ht="13.5" customHeight="1" thickBot="1">
      <c r="A130" s="608"/>
      <c r="B130" s="611"/>
      <c r="C130" s="611"/>
      <c r="D130" s="611"/>
      <c r="E130" s="611"/>
      <c r="F130" s="611"/>
      <c r="G130" s="611"/>
      <c r="H130" s="611"/>
      <c r="I130" s="611"/>
      <c r="J130" s="611"/>
      <c r="K130" s="611"/>
      <c r="L130" s="612"/>
    </row>
    <row r="131" spans="1:12" ht="12.75" customHeight="1">
      <c r="A131" s="613" t="s">
        <v>590</v>
      </c>
      <c r="B131" s="604" t="s">
        <v>42</v>
      </c>
      <c r="C131" s="604" t="s">
        <v>43</v>
      </c>
      <c r="D131" s="614" t="s">
        <v>44</v>
      </c>
      <c r="E131" s="604" t="s">
        <v>45</v>
      </c>
      <c r="F131" s="604" t="s">
        <v>46</v>
      </c>
      <c r="G131" s="604" t="s">
        <v>47</v>
      </c>
      <c r="H131" s="604" t="s">
        <v>135</v>
      </c>
      <c r="I131" s="604" t="s">
        <v>49</v>
      </c>
      <c r="J131" s="604" t="s">
        <v>508</v>
      </c>
      <c r="K131" s="604" t="s">
        <v>504</v>
      </c>
      <c r="L131" s="604" t="s">
        <v>532</v>
      </c>
    </row>
    <row r="132" spans="1:12" ht="12.75">
      <c r="A132" s="564"/>
      <c r="B132" s="605"/>
      <c r="C132" s="605"/>
      <c r="D132" s="615"/>
      <c r="E132" s="605"/>
      <c r="F132" s="605"/>
      <c r="G132" s="605"/>
      <c r="H132" s="605"/>
      <c r="I132" s="605"/>
      <c r="J132" s="605"/>
      <c r="K132" s="605"/>
      <c r="L132" s="605"/>
    </row>
    <row r="133" spans="1:12" ht="13.5" thickBot="1">
      <c r="A133" s="565"/>
      <c r="B133" s="606"/>
      <c r="C133" s="606"/>
      <c r="D133" s="616"/>
      <c r="E133" s="606"/>
      <c r="F133" s="606"/>
      <c r="G133" s="606"/>
      <c r="H133" s="606"/>
      <c r="I133" s="606"/>
      <c r="J133" s="606"/>
      <c r="K133" s="606"/>
      <c r="L133" s="606"/>
    </row>
    <row r="134" spans="1:12" ht="12.75">
      <c r="A134" s="468"/>
      <c r="B134" s="54"/>
      <c r="C134" s="28" t="s">
        <v>94</v>
      </c>
      <c r="D134" s="28"/>
      <c r="E134" s="55"/>
      <c r="F134" s="27"/>
      <c r="G134" s="26" t="s">
        <v>152</v>
      </c>
      <c r="H134" s="26"/>
      <c r="I134" s="21"/>
      <c r="J134" s="53"/>
      <c r="K134" s="53"/>
      <c r="L134" s="53"/>
    </row>
    <row r="135" spans="1:12" ht="12.75">
      <c r="A135" s="463"/>
      <c r="B135" s="54"/>
      <c r="C135" s="28"/>
      <c r="D135" s="28" t="s">
        <v>51</v>
      </c>
      <c r="E135" s="55"/>
      <c r="F135" s="27"/>
      <c r="G135" s="26"/>
      <c r="H135" s="26" t="s">
        <v>6</v>
      </c>
      <c r="I135" s="21"/>
      <c r="J135" s="56"/>
      <c r="K135" s="56"/>
      <c r="L135" s="56"/>
    </row>
    <row r="136" spans="1:12" ht="12.75">
      <c r="A136" s="463" t="s">
        <v>588</v>
      </c>
      <c r="B136" s="54"/>
      <c r="C136" s="28"/>
      <c r="D136" s="28"/>
      <c r="E136" s="55" t="s">
        <v>51</v>
      </c>
      <c r="F136" s="27"/>
      <c r="G136" s="27"/>
      <c r="H136" s="21" t="s">
        <v>7</v>
      </c>
      <c r="I136" s="16"/>
      <c r="J136" s="57">
        <v>3120</v>
      </c>
      <c r="K136" s="57">
        <v>3204</v>
      </c>
      <c r="L136" s="57">
        <v>2618</v>
      </c>
    </row>
    <row r="137" spans="1:12" ht="12.75">
      <c r="A137" s="463" t="s">
        <v>589</v>
      </c>
      <c r="B137" s="54"/>
      <c r="C137" s="28"/>
      <c r="D137" s="28"/>
      <c r="E137" s="55" t="s">
        <v>51</v>
      </c>
      <c r="F137" s="27"/>
      <c r="G137" s="27"/>
      <c r="H137" s="21" t="s">
        <v>591</v>
      </c>
      <c r="I137" s="16"/>
      <c r="J137" s="57">
        <v>0</v>
      </c>
      <c r="K137" s="57">
        <v>0</v>
      </c>
      <c r="L137" s="57">
        <v>2720</v>
      </c>
    </row>
    <row r="138" spans="1:12" ht="12.75">
      <c r="A138" s="463" t="s">
        <v>588</v>
      </c>
      <c r="B138" s="54"/>
      <c r="C138" s="28"/>
      <c r="D138" s="28"/>
      <c r="E138" s="55" t="s">
        <v>54</v>
      </c>
      <c r="F138" s="27"/>
      <c r="G138" s="27"/>
      <c r="H138" s="21" t="s">
        <v>218</v>
      </c>
      <c r="I138" s="16"/>
      <c r="J138" s="57">
        <v>842</v>
      </c>
      <c r="K138" s="57">
        <v>865</v>
      </c>
      <c r="L138" s="57">
        <v>721</v>
      </c>
    </row>
    <row r="139" spans="1:12" ht="12.75">
      <c r="A139" s="463" t="s">
        <v>589</v>
      </c>
      <c r="B139" s="54"/>
      <c r="C139" s="28"/>
      <c r="D139" s="28"/>
      <c r="E139" s="55" t="s">
        <v>54</v>
      </c>
      <c r="F139" s="27"/>
      <c r="G139" s="27"/>
      <c r="H139" s="21" t="s">
        <v>592</v>
      </c>
      <c r="I139" s="16"/>
      <c r="J139" s="57">
        <v>0</v>
      </c>
      <c r="K139" s="57">
        <v>0</v>
      </c>
      <c r="L139" s="57">
        <v>741</v>
      </c>
    </row>
    <row r="140" spans="1:12" ht="12.75">
      <c r="A140" s="463" t="s">
        <v>588</v>
      </c>
      <c r="B140" s="54"/>
      <c r="C140" s="28"/>
      <c r="D140" s="28"/>
      <c r="E140" s="55" t="s">
        <v>57</v>
      </c>
      <c r="F140" s="27"/>
      <c r="G140" s="27"/>
      <c r="H140" s="619" t="s">
        <v>8</v>
      </c>
      <c r="I140" s="620"/>
      <c r="J140" s="57">
        <v>2524</v>
      </c>
      <c r="K140" s="57">
        <v>2524</v>
      </c>
      <c r="L140" s="57">
        <v>800</v>
      </c>
    </row>
    <row r="141" spans="1:12" ht="12.75">
      <c r="A141" s="463" t="s">
        <v>589</v>
      </c>
      <c r="B141" s="54"/>
      <c r="C141" s="28"/>
      <c r="D141" s="28"/>
      <c r="E141" s="55" t="s">
        <v>57</v>
      </c>
      <c r="F141" s="27"/>
      <c r="G141" s="27"/>
      <c r="H141" s="619" t="s">
        <v>593</v>
      </c>
      <c r="I141" s="620"/>
      <c r="J141" s="57">
        <v>0</v>
      </c>
      <c r="K141" s="57">
        <v>0</v>
      </c>
      <c r="L141" s="57">
        <v>2808</v>
      </c>
    </row>
    <row r="142" spans="1:12" ht="12.75">
      <c r="A142" s="463"/>
      <c r="B142" s="54"/>
      <c r="C142" s="28"/>
      <c r="D142" s="28" t="s">
        <v>54</v>
      </c>
      <c r="E142" s="55"/>
      <c r="F142" s="27"/>
      <c r="G142" s="27"/>
      <c r="H142" s="26" t="s">
        <v>9</v>
      </c>
      <c r="I142" s="21"/>
      <c r="J142" s="57"/>
      <c r="K142" s="57"/>
      <c r="L142" s="57"/>
    </row>
    <row r="143" spans="1:12" ht="12.75">
      <c r="A143" s="463"/>
      <c r="B143" s="54"/>
      <c r="C143" s="28"/>
      <c r="D143" s="28"/>
      <c r="E143" s="55" t="s">
        <v>51</v>
      </c>
      <c r="F143" s="27"/>
      <c r="G143" s="27"/>
      <c r="H143" s="27" t="s">
        <v>139</v>
      </c>
      <c r="I143" s="27"/>
      <c r="J143" s="57">
        <v>9900</v>
      </c>
      <c r="K143" s="57">
        <v>9927</v>
      </c>
      <c r="L143" s="57">
        <v>0</v>
      </c>
    </row>
    <row r="144" spans="1:12" ht="13.5" thickBot="1">
      <c r="A144" s="463"/>
      <c r="B144" s="54"/>
      <c r="C144" s="28"/>
      <c r="D144" s="28"/>
      <c r="E144" s="55" t="s">
        <v>54</v>
      </c>
      <c r="F144" s="27"/>
      <c r="G144" s="27"/>
      <c r="H144" s="27" t="s">
        <v>140</v>
      </c>
      <c r="I144" s="27"/>
      <c r="J144" s="57">
        <v>1000</v>
      </c>
      <c r="K144" s="57">
        <v>1000</v>
      </c>
      <c r="L144" s="57">
        <v>0</v>
      </c>
    </row>
    <row r="145" spans="1:12" ht="13.5" thickBot="1">
      <c r="A145" s="463"/>
      <c r="B145" s="54"/>
      <c r="C145" s="28"/>
      <c r="D145" s="28"/>
      <c r="E145" s="55"/>
      <c r="F145" s="64" t="s">
        <v>142</v>
      </c>
      <c r="G145" s="64"/>
      <c r="H145" s="64"/>
      <c r="I145" s="65"/>
      <c r="J145" s="66">
        <f>SUM(J136:J144)</f>
        <v>17386</v>
      </c>
      <c r="K145" s="66">
        <f>SUM(K136:K144)</f>
        <v>17520</v>
      </c>
      <c r="L145" s="66">
        <f>SUM(L136:L144)</f>
        <v>10408</v>
      </c>
    </row>
    <row r="146" spans="1:12" ht="12.75">
      <c r="A146" s="463"/>
      <c r="B146" s="54"/>
      <c r="C146" s="28" t="s">
        <v>95</v>
      </c>
      <c r="D146" s="28"/>
      <c r="E146" s="55"/>
      <c r="F146" s="26"/>
      <c r="G146" s="26" t="s">
        <v>153</v>
      </c>
      <c r="H146" s="26"/>
      <c r="I146" s="27"/>
      <c r="J146" s="57"/>
      <c r="K146" s="57"/>
      <c r="L146" s="57"/>
    </row>
    <row r="147" spans="1:12" ht="12.75" customHeight="1">
      <c r="A147" s="463"/>
      <c r="B147" s="54"/>
      <c r="C147" s="28"/>
      <c r="D147" s="28" t="s">
        <v>51</v>
      </c>
      <c r="E147" s="55"/>
      <c r="F147" s="26"/>
      <c r="G147" s="26"/>
      <c r="H147" s="26" t="s">
        <v>6</v>
      </c>
      <c r="I147" s="16"/>
      <c r="J147" s="57"/>
      <c r="K147" s="57"/>
      <c r="L147" s="57"/>
    </row>
    <row r="148" spans="1:12" ht="12.75">
      <c r="A148" s="463" t="s">
        <v>588</v>
      </c>
      <c r="B148" s="54"/>
      <c r="C148" s="28"/>
      <c r="D148" s="28"/>
      <c r="E148" s="55" t="s">
        <v>51</v>
      </c>
      <c r="F148" s="26"/>
      <c r="G148" s="26"/>
      <c r="H148" s="27" t="s">
        <v>154</v>
      </c>
      <c r="I148" s="16"/>
      <c r="J148" s="57">
        <v>15360</v>
      </c>
      <c r="K148" s="57">
        <v>3615</v>
      </c>
      <c r="L148" s="57">
        <v>10828</v>
      </c>
    </row>
    <row r="149" spans="1:12" ht="12.75">
      <c r="A149" s="463"/>
      <c r="B149" s="54"/>
      <c r="C149" s="28"/>
      <c r="D149" s="28" t="s">
        <v>54</v>
      </c>
      <c r="E149" s="55"/>
      <c r="F149" s="26"/>
      <c r="G149" s="26"/>
      <c r="H149" s="63" t="s">
        <v>9</v>
      </c>
      <c r="I149" s="16"/>
      <c r="J149" s="57"/>
      <c r="K149" s="57"/>
      <c r="L149" s="57"/>
    </row>
    <row r="150" spans="1:12" ht="13.5" thickBot="1">
      <c r="A150" s="463" t="s">
        <v>588</v>
      </c>
      <c r="B150" s="54"/>
      <c r="C150" s="28"/>
      <c r="D150" s="28"/>
      <c r="E150" s="55" t="s">
        <v>57</v>
      </c>
      <c r="F150" s="26"/>
      <c r="G150" s="26"/>
      <c r="H150" s="27" t="s">
        <v>155</v>
      </c>
      <c r="I150" s="16"/>
      <c r="J150" s="57">
        <v>3375</v>
      </c>
      <c r="K150" s="57">
        <v>18735</v>
      </c>
      <c r="L150" s="57">
        <v>1875</v>
      </c>
    </row>
    <row r="151" spans="1:12" ht="13.5" thickBot="1">
      <c r="A151" s="463"/>
      <c r="B151" s="54"/>
      <c r="C151" s="28"/>
      <c r="D151" s="28"/>
      <c r="E151" s="55"/>
      <c r="F151" s="64" t="s">
        <v>142</v>
      </c>
      <c r="G151" s="64"/>
      <c r="H151" s="64"/>
      <c r="I151" s="75"/>
      <c r="J151" s="66">
        <f>SUM(J148:J150)</f>
        <v>18735</v>
      </c>
      <c r="K151" s="66">
        <f>SUM(K148:K150)</f>
        <v>22350</v>
      </c>
      <c r="L151" s="66">
        <f>SUM(L148:L150)</f>
        <v>12703</v>
      </c>
    </row>
    <row r="152" spans="1:24" ht="12.75">
      <c r="A152" s="463"/>
      <c r="B152" s="54"/>
      <c r="C152" s="28" t="s">
        <v>130</v>
      </c>
      <c r="D152" s="28"/>
      <c r="E152" s="55"/>
      <c r="F152" s="68"/>
      <c r="G152" s="68" t="s">
        <v>158</v>
      </c>
      <c r="H152" s="68"/>
      <c r="I152" s="21"/>
      <c r="J152" s="57"/>
      <c r="K152" s="57"/>
      <c r="L152" s="57"/>
      <c r="M152" s="80"/>
      <c r="N152" s="80"/>
      <c r="O152" s="80"/>
      <c r="P152" s="80"/>
      <c r="Q152" s="26"/>
      <c r="R152" s="26"/>
      <c r="S152" s="27"/>
      <c r="T152" s="16"/>
      <c r="U152" s="97"/>
      <c r="V152" s="97"/>
      <c r="W152" s="97"/>
      <c r="X152" s="16"/>
    </row>
    <row r="153" spans="1:24" ht="12.75">
      <c r="A153" s="463"/>
      <c r="B153" s="54"/>
      <c r="C153" s="28"/>
      <c r="D153" s="28" t="s">
        <v>51</v>
      </c>
      <c r="E153" s="55"/>
      <c r="F153" s="68"/>
      <c r="G153" s="68"/>
      <c r="H153" s="68" t="s">
        <v>6</v>
      </c>
      <c r="I153" s="21"/>
      <c r="J153" s="57"/>
      <c r="K153" s="57"/>
      <c r="L153" s="57"/>
      <c r="M153" s="80"/>
      <c r="N153" s="80"/>
      <c r="O153" s="80"/>
      <c r="P153" s="80"/>
      <c r="Q153" s="26"/>
      <c r="R153" s="26"/>
      <c r="S153" s="27"/>
      <c r="T153" s="16"/>
      <c r="U153" s="97"/>
      <c r="V153" s="97"/>
      <c r="W153" s="97"/>
      <c r="X153" s="16"/>
    </row>
    <row r="154" spans="1:24" ht="12.75">
      <c r="A154" s="463"/>
      <c r="B154" s="54"/>
      <c r="C154" s="28"/>
      <c r="D154" s="28"/>
      <c r="E154" s="55" t="s">
        <v>51</v>
      </c>
      <c r="F154" s="71"/>
      <c r="G154" s="26"/>
      <c r="H154" s="27" t="s">
        <v>156</v>
      </c>
      <c r="I154" s="16"/>
      <c r="J154" s="57">
        <v>0</v>
      </c>
      <c r="K154" s="57">
        <v>761</v>
      </c>
      <c r="L154" s="57"/>
      <c r="M154" s="80"/>
      <c r="N154" s="80"/>
      <c r="O154" s="80"/>
      <c r="P154" s="80"/>
      <c r="Q154" s="26"/>
      <c r="R154" s="26"/>
      <c r="S154" s="27"/>
      <c r="T154" s="16"/>
      <c r="U154" s="97"/>
      <c r="V154" s="97"/>
      <c r="W154" s="97"/>
      <c r="X154" s="16"/>
    </row>
    <row r="155" spans="1:24" ht="12.75">
      <c r="A155" s="463"/>
      <c r="B155" s="54"/>
      <c r="C155" s="28"/>
      <c r="D155" s="28"/>
      <c r="E155" s="55" t="s">
        <v>54</v>
      </c>
      <c r="F155" s="71"/>
      <c r="G155" s="26"/>
      <c r="H155" s="21" t="s">
        <v>218</v>
      </c>
      <c r="I155" s="16"/>
      <c r="J155" s="57">
        <v>0</v>
      </c>
      <c r="K155" s="57">
        <v>177</v>
      </c>
      <c r="L155" s="57"/>
      <c r="M155" s="80"/>
      <c r="N155" s="80"/>
      <c r="O155" s="80"/>
      <c r="P155" s="80"/>
      <c r="Q155" s="26"/>
      <c r="R155" s="26"/>
      <c r="S155" s="27"/>
      <c r="T155" s="16"/>
      <c r="U155" s="97"/>
      <c r="V155" s="97"/>
      <c r="W155" s="97"/>
      <c r="X155" s="16"/>
    </row>
    <row r="156" spans="1:24" ht="13.5" customHeight="1">
      <c r="A156" s="463"/>
      <c r="B156" s="54"/>
      <c r="C156" s="28"/>
      <c r="D156" s="28"/>
      <c r="E156" s="55" t="s">
        <v>57</v>
      </c>
      <c r="F156" s="71"/>
      <c r="G156" s="26"/>
      <c r="H156" s="27" t="s">
        <v>8</v>
      </c>
      <c r="I156" s="16"/>
      <c r="J156" s="57">
        <v>0</v>
      </c>
      <c r="K156" s="57">
        <v>3615</v>
      </c>
      <c r="L156" s="57"/>
      <c r="M156" s="80"/>
      <c r="N156" s="80"/>
      <c r="O156" s="80"/>
      <c r="P156" s="80"/>
      <c r="Q156" s="26"/>
      <c r="R156" s="26"/>
      <c r="S156" s="26"/>
      <c r="T156" s="26"/>
      <c r="U156" s="356"/>
      <c r="V156" s="356"/>
      <c r="W156" s="356"/>
      <c r="X156" s="16"/>
    </row>
    <row r="157" spans="1:12" ht="13.5" customHeight="1" thickBot="1">
      <c r="A157" s="463" t="s">
        <v>588</v>
      </c>
      <c r="B157" s="54"/>
      <c r="C157" s="28"/>
      <c r="D157" s="28"/>
      <c r="E157" s="55" t="s">
        <v>70</v>
      </c>
      <c r="F157" s="68"/>
      <c r="G157" s="68"/>
      <c r="H157" s="58" t="s">
        <v>138</v>
      </c>
      <c r="I157" s="21"/>
      <c r="J157" s="57">
        <v>1425</v>
      </c>
      <c r="K157" s="57">
        <v>1989</v>
      </c>
      <c r="L157" s="57">
        <v>500</v>
      </c>
    </row>
    <row r="158" spans="1:12" ht="13.5" customHeight="1" thickBot="1">
      <c r="A158" s="463"/>
      <c r="B158" s="54"/>
      <c r="C158" s="28"/>
      <c r="D158" s="28"/>
      <c r="E158" s="55"/>
      <c r="F158" s="74" t="s">
        <v>142</v>
      </c>
      <c r="G158" s="74"/>
      <c r="H158" s="74"/>
      <c r="I158" s="75"/>
      <c r="J158" s="66">
        <v>1425</v>
      </c>
      <c r="K158" s="66">
        <f>SUM(K154:K157)</f>
        <v>6542</v>
      </c>
      <c r="L158" s="66">
        <f>SUM(L154:L157)</f>
        <v>500</v>
      </c>
    </row>
    <row r="159" spans="1:12" ht="13.5" customHeight="1">
      <c r="A159" s="463"/>
      <c r="B159" s="54"/>
      <c r="C159" s="28" t="s">
        <v>131</v>
      </c>
      <c r="D159" s="28"/>
      <c r="E159" s="55"/>
      <c r="F159" s="68"/>
      <c r="G159" s="68" t="s">
        <v>160</v>
      </c>
      <c r="H159" s="68"/>
      <c r="I159" s="21"/>
      <c r="J159" s="57"/>
      <c r="K159" s="57"/>
      <c r="L159" s="57"/>
    </row>
    <row r="160" spans="1:12" ht="13.5" customHeight="1">
      <c r="A160" s="463"/>
      <c r="B160" s="54"/>
      <c r="C160" s="28"/>
      <c r="D160" s="28" t="s">
        <v>51</v>
      </c>
      <c r="E160" s="55"/>
      <c r="F160" s="68"/>
      <c r="G160" s="68"/>
      <c r="H160" s="68" t="s">
        <v>6</v>
      </c>
      <c r="I160" s="21"/>
      <c r="J160" s="57"/>
      <c r="K160" s="57"/>
      <c r="L160" s="57"/>
    </row>
    <row r="161" spans="1:12" ht="13.5" customHeight="1">
      <c r="A161" s="463" t="s">
        <v>588</v>
      </c>
      <c r="B161" s="54"/>
      <c r="C161" s="28"/>
      <c r="D161" s="28"/>
      <c r="E161" s="55" t="s">
        <v>51</v>
      </c>
      <c r="F161" s="26"/>
      <c r="G161" s="26"/>
      <c r="H161" s="27" t="s">
        <v>156</v>
      </c>
      <c r="I161" s="16"/>
      <c r="J161" s="57">
        <v>1100</v>
      </c>
      <c r="K161" s="57">
        <v>1100</v>
      </c>
      <c r="L161" s="57">
        <v>1100</v>
      </c>
    </row>
    <row r="162" spans="1:12" ht="13.5" customHeight="1">
      <c r="A162" s="463" t="s">
        <v>588</v>
      </c>
      <c r="B162" s="54"/>
      <c r="C162" s="28"/>
      <c r="D162" s="28"/>
      <c r="E162" s="55" t="s">
        <v>54</v>
      </c>
      <c r="F162" s="26"/>
      <c r="G162" s="26"/>
      <c r="H162" s="21" t="s">
        <v>218</v>
      </c>
      <c r="I162" s="16"/>
      <c r="J162" s="57">
        <v>297</v>
      </c>
      <c r="K162" s="57">
        <v>297</v>
      </c>
      <c r="L162" s="57">
        <v>297</v>
      </c>
    </row>
    <row r="163" spans="1:12" ht="13.5" customHeight="1">
      <c r="A163" s="463" t="s">
        <v>588</v>
      </c>
      <c r="B163" s="54"/>
      <c r="C163" s="28"/>
      <c r="D163" s="28"/>
      <c r="E163" s="55" t="s">
        <v>57</v>
      </c>
      <c r="F163" s="26"/>
      <c r="G163" s="26"/>
      <c r="H163" s="27" t="s">
        <v>8</v>
      </c>
      <c r="I163" s="16"/>
      <c r="J163" s="57">
        <v>1067</v>
      </c>
      <c r="K163" s="57">
        <v>1067</v>
      </c>
      <c r="L163" s="57">
        <v>1075</v>
      </c>
    </row>
    <row r="164" spans="1:12" ht="13.5" customHeight="1">
      <c r="A164" s="463" t="s">
        <v>588</v>
      </c>
      <c r="B164" s="54"/>
      <c r="C164" s="28"/>
      <c r="D164" s="28"/>
      <c r="E164" s="55" t="s">
        <v>70</v>
      </c>
      <c r="F164" s="68"/>
      <c r="G164" s="68"/>
      <c r="H164" s="58" t="s">
        <v>138</v>
      </c>
      <c r="I164" s="21"/>
      <c r="J164" s="57">
        <v>1000</v>
      </c>
      <c r="K164" s="57">
        <v>1000</v>
      </c>
      <c r="L164" s="57">
        <v>0</v>
      </c>
    </row>
    <row r="165" spans="1:12" ht="13.5" customHeight="1" thickBot="1">
      <c r="A165" s="463"/>
      <c r="B165" s="54"/>
      <c r="C165" s="28"/>
      <c r="D165" s="28"/>
      <c r="E165" s="55"/>
      <c r="F165" s="68"/>
      <c r="G165" s="68"/>
      <c r="H165" s="630" t="s">
        <v>161</v>
      </c>
      <c r="I165" s="631"/>
      <c r="J165" s="57">
        <v>0</v>
      </c>
      <c r="K165" s="57">
        <v>0</v>
      </c>
      <c r="L165" s="57">
        <v>0</v>
      </c>
    </row>
    <row r="166" spans="1:12" ht="13.5" customHeight="1" thickBot="1">
      <c r="A166" s="463"/>
      <c r="B166" s="54"/>
      <c r="C166" s="28"/>
      <c r="D166" s="28"/>
      <c r="E166" s="55"/>
      <c r="F166" s="74" t="s">
        <v>142</v>
      </c>
      <c r="G166" s="74"/>
      <c r="H166" s="74"/>
      <c r="I166" s="75"/>
      <c r="J166" s="66">
        <f>SUM(J161:J165)</f>
        <v>3464</v>
      </c>
      <c r="K166" s="66">
        <f>SUM(K161:K165)</f>
        <v>3464</v>
      </c>
      <c r="L166" s="66">
        <f>SUM(L161:L165)</f>
        <v>2472</v>
      </c>
    </row>
    <row r="167" spans="1:12" ht="13.5" customHeight="1">
      <c r="A167" s="468"/>
      <c r="B167" s="54"/>
      <c r="C167" s="28" t="s">
        <v>157</v>
      </c>
      <c r="D167" s="28"/>
      <c r="E167" s="55"/>
      <c r="F167" s="68"/>
      <c r="G167" s="68" t="s">
        <v>163</v>
      </c>
      <c r="H167" s="68"/>
      <c r="I167" s="21"/>
      <c r="J167" s="57"/>
      <c r="K167" s="57"/>
      <c r="L167" s="57"/>
    </row>
    <row r="168" spans="1:12" ht="13.5" customHeight="1">
      <c r="A168" s="463"/>
      <c r="B168" s="54"/>
      <c r="C168" s="28"/>
      <c r="D168" s="28" t="s">
        <v>51</v>
      </c>
      <c r="E168" s="55"/>
      <c r="F168" s="68"/>
      <c r="G168" s="68"/>
      <c r="H168" s="68" t="s">
        <v>6</v>
      </c>
      <c r="I168" s="21"/>
      <c r="J168" s="57"/>
      <c r="K168" s="57"/>
      <c r="L168" s="57"/>
    </row>
    <row r="169" spans="1:12" ht="13.5" customHeight="1">
      <c r="A169" s="463" t="s">
        <v>588</v>
      </c>
      <c r="B169" s="54"/>
      <c r="C169" s="28"/>
      <c r="D169" s="28"/>
      <c r="E169" s="55">
        <v>1</v>
      </c>
      <c r="F169" s="27"/>
      <c r="G169" s="27"/>
      <c r="H169" s="21" t="s">
        <v>7</v>
      </c>
      <c r="I169" s="16"/>
      <c r="J169" s="57">
        <v>2914</v>
      </c>
      <c r="K169" s="57">
        <v>3057</v>
      </c>
      <c r="L169" s="57">
        <v>3504</v>
      </c>
    </row>
    <row r="170" spans="1:12" ht="13.5" customHeight="1">
      <c r="A170" s="463" t="s">
        <v>588</v>
      </c>
      <c r="B170" s="54"/>
      <c r="C170" s="28"/>
      <c r="D170" s="28"/>
      <c r="E170" s="55">
        <v>2</v>
      </c>
      <c r="F170" s="27"/>
      <c r="G170" s="27"/>
      <c r="H170" s="21" t="s">
        <v>218</v>
      </c>
      <c r="I170" s="16"/>
      <c r="J170" s="57">
        <v>787</v>
      </c>
      <c r="K170" s="57">
        <v>825</v>
      </c>
      <c r="L170" s="57">
        <v>960</v>
      </c>
    </row>
    <row r="171" spans="1:12" ht="13.5" customHeight="1" thickBot="1">
      <c r="A171" s="463" t="s">
        <v>588</v>
      </c>
      <c r="B171" s="54"/>
      <c r="C171" s="28"/>
      <c r="D171" s="28"/>
      <c r="E171" s="55">
        <v>3</v>
      </c>
      <c r="F171" s="27"/>
      <c r="G171" s="27"/>
      <c r="H171" s="619" t="s">
        <v>8</v>
      </c>
      <c r="I171" s="620"/>
      <c r="J171" s="57">
        <v>703</v>
      </c>
      <c r="K171" s="57">
        <v>703</v>
      </c>
      <c r="L171" s="57">
        <v>690</v>
      </c>
    </row>
    <row r="172" spans="1:12" ht="13.5" customHeight="1" thickBot="1">
      <c r="A172" s="463"/>
      <c r="B172" s="54"/>
      <c r="C172" s="28"/>
      <c r="D172" s="28"/>
      <c r="E172" s="55"/>
      <c r="F172" s="74" t="s">
        <v>142</v>
      </c>
      <c r="G172" s="74"/>
      <c r="H172" s="74"/>
      <c r="I172" s="75"/>
      <c r="J172" s="66">
        <f>SUM(J169:J171)</f>
        <v>4404</v>
      </c>
      <c r="K172" s="66">
        <f>SUM(K169:K171)</f>
        <v>4585</v>
      </c>
      <c r="L172" s="66">
        <f>SUM(L169:L171)</f>
        <v>5154</v>
      </c>
    </row>
    <row r="173" spans="1:12" ht="13.5" customHeight="1">
      <c r="A173" s="463"/>
      <c r="B173" s="54"/>
      <c r="C173" s="28" t="s">
        <v>159</v>
      </c>
      <c r="D173" s="28"/>
      <c r="E173" s="55"/>
      <c r="F173" s="68"/>
      <c r="G173" s="68" t="s">
        <v>175</v>
      </c>
      <c r="H173" s="68"/>
      <c r="I173" s="21"/>
      <c r="J173" s="67"/>
      <c r="K173" s="67"/>
      <c r="L173" s="67"/>
    </row>
    <row r="174" spans="1:12" ht="13.5" customHeight="1">
      <c r="A174" s="463"/>
      <c r="B174" s="54"/>
      <c r="C174" s="28"/>
      <c r="D174" s="28" t="s">
        <v>51</v>
      </c>
      <c r="E174" s="55"/>
      <c r="F174" s="68"/>
      <c r="G174" s="68"/>
      <c r="H174" s="68" t="s">
        <v>6</v>
      </c>
      <c r="I174" s="21"/>
      <c r="J174" s="67"/>
      <c r="K174" s="67"/>
      <c r="L174" s="67"/>
    </row>
    <row r="175" spans="1:12" ht="13.5" customHeight="1" thickBot="1">
      <c r="A175" s="463" t="s">
        <v>589</v>
      </c>
      <c r="B175" s="54"/>
      <c r="C175" s="28"/>
      <c r="D175" s="28"/>
      <c r="E175" s="55" t="s">
        <v>70</v>
      </c>
      <c r="F175" s="68"/>
      <c r="G175" s="68"/>
      <c r="H175" s="619" t="s">
        <v>167</v>
      </c>
      <c r="I175" s="620"/>
      <c r="J175" s="57">
        <v>700</v>
      </c>
      <c r="K175" s="57">
        <v>700</v>
      </c>
      <c r="L175" s="57">
        <v>1000</v>
      </c>
    </row>
    <row r="176" spans="1:12" ht="13.5" customHeight="1" thickBot="1">
      <c r="A176" s="463"/>
      <c r="B176" s="54"/>
      <c r="C176" s="76"/>
      <c r="D176" s="28"/>
      <c r="E176" s="80"/>
      <c r="F176" s="317" t="s">
        <v>142</v>
      </c>
      <c r="G176" s="74"/>
      <c r="H176" s="74"/>
      <c r="I176" s="75"/>
      <c r="J176" s="66">
        <v>700</v>
      </c>
      <c r="K176" s="66">
        <v>700</v>
      </c>
      <c r="L176" s="66">
        <v>1000</v>
      </c>
    </row>
    <row r="177" spans="1:12" ht="13.5" customHeight="1">
      <c r="A177" s="463"/>
      <c r="B177" s="54"/>
      <c r="C177" s="28" t="s">
        <v>162</v>
      </c>
      <c r="D177" s="28"/>
      <c r="E177" s="55"/>
      <c r="F177" s="68"/>
      <c r="G177" s="68" t="s">
        <v>177</v>
      </c>
      <c r="H177" s="68"/>
      <c r="I177" s="21"/>
      <c r="J177" s="67"/>
      <c r="K177" s="67"/>
      <c r="L177" s="67"/>
    </row>
    <row r="178" spans="1:12" ht="13.5" customHeight="1">
      <c r="A178" s="463"/>
      <c r="B178" s="54"/>
      <c r="C178" s="28"/>
      <c r="D178" s="28" t="s">
        <v>51</v>
      </c>
      <c r="E178" s="55"/>
      <c r="F178" s="68"/>
      <c r="G178" s="68"/>
      <c r="H178" s="68" t="s">
        <v>6</v>
      </c>
      <c r="I178" s="21"/>
      <c r="J178" s="67"/>
      <c r="K178" s="67"/>
      <c r="L178" s="67"/>
    </row>
    <row r="179" spans="1:12" ht="13.5" customHeight="1" thickBot="1">
      <c r="A179" s="463" t="s">
        <v>589</v>
      </c>
      <c r="B179" s="54"/>
      <c r="C179" s="28"/>
      <c r="D179" s="28"/>
      <c r="E179" s="55" t="s">
        <v>70</v>
      </c>
      <c r="F179" s="68"/>
      <c r="G179" s="68"/>
      <c r="H179" s="619" t="s">
        <v>167</v>
      </c>
      <c r="I179" s="620"/>
      <c r="J179" s="57">
        <v>300</v>
      </c>
      <c r="K179" s="57">
        <v>300</v>
      </c>
      <c r="L179" s="57">
        <v>300</v>
      </c>
    </row>
    <row r="180" spans="1:12" ht="13.5" customHeight="1" thickBot="1">
      <c r="A180" s="463"/>
      <c r="B180" s="54"/>
      <c r="C180" s="28"/>
      <c r="D180" s="28"/>
      <c r="E180" s="55"/>
      <c r="F180" s="74" t="s">
        <v>142</v>
      </c>
      <c r="G180" s="74"/>
      <c r="H180" s="74"/>
      <c r="I180" s="75"/>
      <c r="J180" s="66">
        <v>300</v>
      </c>
      <c r="K180" s="66">
        <v>300</v>
      </c>
      <c r="L180" s="66">
        <v>300</v>
      </c>
    </row>
    <row r="181" spans="1:12" ht="13.5" customHeight="1">
      <c r="A181" s="463"/>
      <c r="B181" s="54"/>
      <c r="C181" s="28" t="s">
        <v>164</v>
      </c>
      <c r="D181" s="28"/>
      <c r="E181" s="55"/>
      <c r="F181" s="68"/>
      <c r="G181" s="68" t="s">
        <v>179</v>
      </c>
      <c r="H181" s="68"/>
      <c r="I181" s="21"/>
      <c r="J181" s="67"/>
      <c r="K181" s="67"/>
      <c r="L181" s="67"/>
    </row>
    <row r="182" spans="1:12" ht="13.5" customHeight="1">
      <c r="A182" s="463"/>
      <c r="B182" s="54"/>
      <c r="C182" s="28"/>
      <c r="D182" s="28" t="s">
        <v>51</v>
      </c>
      <c r="E182" s="55"/>
      <c r="F182" s="68"/>
      <c r="G182" s="68"/>
      <c r="H182" s="68" t="s">
        <v>6</v>
      </c>
      <c r="I182" s="21"/>
      <c r="J182" s="67"/>
      <c r="K182" s="67"/>
      <c r="L182" s="67"/>
    </row>
    <row r="183" spans="1:12" ht="13.5" customHeight="1" thickBot="1">
      <c r="A183" s="463" t="s">
        <v>588</v>
      </c>
      <c r="B183" s="54"/>
      <c r="C183" s="28"/>
      <c r="D183" s="28"/>
      <c r="E183" s="55" t="s">
        <v>70</v>
      </c>
      <c r="F183" s="68"/>
      <c r="G183" s="68"/>
      <c r="H183" s="619" t="s">
        <v>167</v>
      </c>
      <c r="I183" s="620"/>
      <c r="J183" s="67">
        <v>14484</v>
      </c>
      <c r="K183" s="67">
        <v>14484</v>
      </c>
      <c r="L183" s="57">
        <v>8000</v>
      </c>
    </row>
    <row r="184" spans="1:12" ht="13.5" customHeight="1" thickBot="1">
      <c r="A184" s="463"/>
      <c r="B184" s="54"/>
      <c r="C184" s="28"/>
      <c r="D184" s="28"/>
      <c r="E184" s="55"/>
      <c r="F184" s="74" t="s">
        <v>142</v>
      </c>
      <c r="G184" s="74"/>
      <c r="H184" s="74"/>
      <c r="I184" s="75"/>
      <c r="J184" s="66">
        <v>14484</v>
      </c>
      <c r="K184" s="66">
        <v>14484</v>
      </c>
      <c r="L184" s="66">
        <v>8000</v>
      </c>
    </row>
    <row r="185" spans="1:12" ht="13.5" customHeight="1">
      <c r="A185" s="463"/>
      <c r="B185" s="54"/>
      <c r="C185" s="28" t="s">
        <v>165</v>
      </c>
      <c r="D185" s="28"/>
      <c r="E185" s="55"/>
      <c r="F185" s="68"/>
      <c r="G185" s="68" t="s">
        <v>181</v>
      </c>
      <c r="H185" s="68"/>
      <c r="I185" s="21"/>
      <c r="J185" s="67"/>
      <c r="K185" s="67"/>
      <c r="L185" s="67"/>
    </row>
    <row r="186" spans="1:12" ht="13.5" customHeight="1">
      <c r="A186" s="463"/>
      <c r="B186" s="54"/>
      <c r="C186" s="28"/>
      <c r="D186" s="28" t="s">
        <v>51</v>
      </c>
      <c r="E186" s="55"/>
      <c r="F186" s="68"/>
      <c r="G186" s="68"/>
      <c r="H186" s="68" t="s">
        <v>6</v>
      </c>
      <c r="I186" s="21"/>
      <c r="J186" s="67"/>
      <c r="K186" s="67"/>
      <c r="L186" s="67"/>
    </row>
    <row r="187" spans="1:12" ht="13.5" customHeight="1" thickBot="1">
      <c r="A187" s="463" t="s">
        <v>588</v>
      </c>
      <c r="B187" s="54"/>
      <c r="C187" s="28"/>
      <c r="D187" s="28"/>
      <c r="E187" s="55" t="s">
        <v>70</v>
      </c>
      <c r="F187" s="68"/>
      <c r="G187" s="68"/>
      <c r="H187" s="619" t="s">
        <v>167</v>
      </c>
      <c r="I187" s="620"/>
      <c r="J187" s="67">
        <v>200</v>
      </c>
      <c r="K187" s="67">
        <v>200</v>
      </c>
      <c r="L187" s="57">
        <v>200</v>
      </c>
    </row>
    <row r="188" spans="1:12" ht="13.5" customHeight="1" thickBot="1">
      <c r="A188" s="508"/>
      <c r="B188" s="412"/>
      <c r="C188" s="413"/>
      <c r="D188" s="413"/>
      <c r="E188" s="414"/>
      <c r="F188" s="74" t="s">
        <v>142</v>
      </c>
      <c r="G188" s="74"/>
      <c r="H188" s="74"/>
      <c r="I188" s="75"/>
      <c r="J188" s="66">
        <v>200</v>
      </c>
      <c r="K188" s="66">
        <v>200</v>
      </c>
      <c r="L188" s="66">
        <v>200</v>
      </c>
    </row>
    <row r="189" spans="1:12" ht="13.5" customHeight="1">
      <c r="A189" s="509"/>
      <c r="B189" s="483"/>
      <c r="C189" s="483"/>
      <c r="D189" s="483"/>
      <c r="E189" s="483"/>
      <c r="F189" s="484"/>
      <c r="G189" s="484"/>
      <c r="H189" s="484"/>
      <c r="I189" s="69"/>
      <c r="J189" s="476"/>
      <c r="K189" s="476"/>
      <c r="L189" s="476"/>
    </row>
    <row r="190" spans="1:12" ht="13.5" customHeight="1">
      <c r="A190" s="510"/>
      <c r="B190" s="80"/>
      <c r="C190" s="80"/>
      <c r="D190" s="80"/>
      <c r="E190" s="80"/>
      <c r="F190" s="68"/>
      <c r="G190" s="68"/>
      <c r="H190" s="68"/>
      <c r="I190" s="26"/>
      <c r="J190" s="356"/>
      <c r="K190" s="356"/>
      <c r="L190" s="356"/>
    </row>
    <row r="191" spans="1:12" ht="13.5" customHeight="1">
      <c r="A191" s="510"/>
      <c r="B191" s="80"/>
      <c r="C191" s="80"/>
      <c r="D191" s="80"/>
      <c r="E191" s="80"/>
      <c r="F191" s="68"/>
      <c r="G191" s="68"/>
      <c r="H191" s="68"/>
      <c r="I191" s="26"/>
      <c r="J191" s="356"/>
      <c r="K191" s="356"/>
      <c r="L191" s="356"/>
    </row>
    <row r="192" spans="1:12" ht="13.5" customHeight="1" thickBot="1">
      <c r="A192" s="511"/>
      <c r="B192" s="478"/>
      <c r="C192" s="478"/>
      <c r="D192" s="478"/>
      <c r="E192" s="478"/>
      <c r="F192" s="512"/>
      <c r="G192" s="512"/>
      <c r="H192" s="512"/>
      <c r="I192" s="73"/>
      <c r="J192" s="479"/>
      <c r="K192" s="479"/>
      <c r="L192" s="479"/>
    </row>
    <row r="193" spans="1:12" ht="13.5" customHeight="1">
      <c r="A193" s="607"/>
      <c r="B193" s="609" t="s">
        <v>134</v>
      </c>
      <c r="C193" s="609"/>
      <c r="D193" s="609"/>
      <c r="E193" s="609"/>
      <c r="F193" s="609"/>
      <c r="G193" s="609"/>
      <c r="H193" s="609"/>
      <c r="I193" s="609"/>
      <c r="J193" s="609"/>
      <c r="K193" s="609"/>
      <c r="L193" s="610"/>
    </row>
    <row r="194" spans="1:12" ht="13.5" customHeight="1" thickBot="1">
      <c r="A194" s="608"/>
      <c r="B194" s="611"/>
      <c r="C194" s="611"/>
      <c r="D194" s="611"/>
      <c r="E194" s="611"/>
      <c r="F194" s="611"/>
      <c r="G194" s="611"/>
      <c r="H194" s="611"/>
      <c r="I194" s="611"/>
      <c r="J194" s="611"/>
      <c r="K194" s="611"/>
      <c r="L194" s="612"/>
    </row>
    <row r="195" spans="1:12" ht="13.5" customHeight="1">
      <c r="A195" s="613" t="s">
        <v>590</v>
      </c>
      <c r="B195" s="604" t="s">
        <v>42</v>
      </c>
      <c r="C195" s="604" t="s">
        <v>43</v>
      </c>
      <c r="D195" s="614" t="s">
        <v>44</v>
      </c>
      <c r="E195" s="604" t="s">
        <v>45</v>
      </c>
      <c r="F195" s="604" t="s">
        <v>46</v>
      </c>
      <c r="G195" s="604" t="s">
        <v>47</v>
      </c>
      <c r="H195" s="604" t="s">
        <v>135</v>
      </c>
      <c r="I195" s="604" t="s">
        <v>49</v>
      </c>
      <c r="J195" s="604" t="s">
        <v>508</v>
      </c>
      <c r="K195" s="604" t="s">
        <v>504</v>
      </c>
      <c r="L195" s="604" t="s">
        <v>532</v>
      </c>
    </row>
    <row r="196" spans="1:12" ht="13.5" customHeight="1">
      <c r="A196" s="564"/>
      <c r="B196" s="605"/>
      <c r="C196" s="605"/>
      <c r="D196" s="615"/>
      <c r="E196" s="605"/>
      <c r="F196" s="605"/>
      <c r="G196" s="605"/>
      <c r="H196" s="605"/>
      <c r="I196" s="605"/>
      <c r="J196" s="605"/>
      <c r="K196" s="605"/>
      <c r="L196" s="605"/>
    </row>
    <row r="197" spans="1:12" ht="18" customHeight="1" thickBot="1">
      <c r="A197" s="565"/>
      <c r="B197" s="606"/>
      <c r="C197" s="606"/>
      <c r="D197" s="616"/>
      <c r="E197" s="606"/>
      <c r="F197" s="606"/>
      <c r="G197" s="606"/>
      <c r="H197" s="606"/>
      <c r="I197" s="606"/>
      <c r="J197" s="606"/>
      <c r="K197" s="606"/>
      <c r="L197" s="606"/>
    </row>
    <row r="198" spans="1:12" ht="13.5" customHeight="1">
      <c r="A198" s="463"/>
      <c r="B198" s="54"/>
      <c r="C198" s="28"/>
      <c r="D198" s="28"/>
      <c r="E198" s="55"/>
      <c r="F198" s="68"/>
      <c r="G198" s="68"/>
      <c r="H198" s="68"/>
      <c r="I198" s="63"/>
      <c r="J198" s="67"/>
      <c r="K198" s="67"/>
      <c r="L198" s="67"/>
    </row>
    <row r="199" spans="1:12" ht="13.5" customHeight="1">
      <c r="A199" s="463"/>
      <c r="B199" s="54"/>
      <c r="C199" s="28" t="s">
        <v>166</v>
      </c>
      <c r="D199" s="28"/>
      <c r="E199" s="55"/>
      <c r="F199" s="68"/>
      <c r="G199" s="68" t="s">
        <v>183</v>
      </c>
      <c r="H199" s="68"/>
      <c r="I199" s="21"/>
      <c r="J199" s="67"/>
      <c r="K199" s="67"/>
      <c r="L199" s="67"/>
    </row>
    <row r="200" spans="1:12" ht="13.5" customHeight="1">
      <c r="A200" s="463"/>
      <c r="B200" s="54"/>
      <c r="C200" s="28"/>
      <c r="D200" s="28" t="s">
        <v>51</v>
      </c>
      <c r="E200" s="55"/>
      <c r="F200" s="68"/>
      <c r="G200" s="68"/>
      <c r="H200" s="68" t="s">
        <v>6</v>
      </c>
      <c r="I200" s="21"/>
      <c r="J200" s="67"/>
      <c r="K200" s="67"/>
      <c r="L200" s="67"/>
    </row>
    <row r="201" spans="1:12" ht="13.5" customHeight="1" thickBot="1">
      <c r="A201" s="463" t="s">
        <v>588</v>
      </c>
      <c r="B201" s="54"/>
      <c r="C201" s="28"/>
      <c r="D201" s="28"/>
      <c r="E201" s="55" t="s">
        <v>70</v>
      </c>
      <c r="F201" s="68"/>
      <c r="G201" s="68"/>
      <c r="H201" s="619" t="s">
        <v>167</v>
      </c>
      <c r="I201" s="620"/>
      <c r="J201" s="57">
        <v>260</v>
      </c>
      <c r="K201" s="57">
        <v>260</v>
      </c>
      <c r="L201" s="57">
        <v>260</v>
      </c>
    </row>
    <row r="202" spans="1:12" ht="12.75">
      <c r="A202" s="463"/>
      <c r="B202" s="54"/>
      <c r="C202" s="28"/>
      <c r="D202" s="28"/>
      <c r="E202" s="55"/>
      <c r="F202" s="338" t="s">
        <v>142</v>
      </c>
      <c r="G202" s="338"/>
      <c r="H202" s="338"/>
      <c r="I202" s="339"/>
      <c r="J202" s="337">
        <v>260</v>
      </c>
      <c r="K202" s="337">
        <v>260</v>
      </c>
      <c r="L202" s="337">
        <v>260</v>
      </c>
    </row>
    <row r="203" spans="1:12" ht="12.75">
      <c r="A203" s="463"/>
      <c r="B203" s="54"/>
      <c r="C203" s="28" t="s">
        <v>168</v>
      </c>
      <c r="D203" s="28"/>
      <c r="E203" s="55"/>
      <c r="F203" s="68"/>
      <c r="G203" s="68" t="s">
        <v>89</v>
      </c>
      <c r="H203" s="68"/>
      <c r="I203" s="21"/>
      <c r="J203" s="67"/>
      <c r="K203" s="67"/>
      <c r="L203" s="67"/>
    </row>
    <row r="204" spans="1:12" ht="12.75">
      <c r="A204" s="463"/>
      <c r="B204" s="54"/>
      <c r="C204" s="28"/>
      <c r="D204" s="28" t="s">
        <v>51</v>
      </c>
      <c r="E204" s="55"/>
      <c r="F204" s="68"/>
      <c r="G204" s="68"/>
      <c r="H204" s="68" t="s">
        <v>6</v>
      </c>
      <c r="I204" s="21"/>
      <c r="J204" s="67"/>
      <c r="K204" s="67"/>
      <c r="L204" s="67"/>
    </row>
    <row r="205" spans="1:12" ht="12.75">
      <c r="A205" s="463" t="s">
        <v>588</v>
      </c>
      <c r="B205" s="54"/>
      <c r="C205" s="28"/>
      <c r="D205" s="28"/>
      <c r="E205" s="55" t="s">
        <v>51</v>
      </c>
      <c r="F205" s="68"/>
      <c r="G205" s="68"/>
      <c r="H205" s="21" t="s">
        <v>7</v>
      </c>
      <c r="I205" s="16"/>
      <c r="J205" s="57">
        <v>1360</v>
      </c>
      <c r="K205" s="57">
        <v>1360</v>
      </c>
      <c r="L205" s="57">
        <v>2454</v>
      </c>
    </row>
    <row r="206" spans="1:12" ht="12.75">
      <c r="A206" s="463" t="s">
        <v>588</v>
      </c>
      <c r="B206" s="54"/>
      <c r="C206" s="28"/>
      <c r="D206" s="28"/>
      <c r="E206" s="55" t="s">
        <v>54</v>
      </c>
      <c r="F206" s="68"/>
      <c r="G206" s="68"/>
      <c r="H206" s="21" t="s">
        <v>218</v>
      </c>
      <c r="I206" s="16"/>
      <c r="J206" s="57">
        <v>367</v>
      </c>
      <c r="K206" s="57">
        <v>367</v>
      </c>
      <c r="L206" s="57">
        <v>673</v>
      </c>
    </row>
    <row r="207" spans="1:12" ht="13.5" thickBot="1">
      <c r="A207" s="463" t="s">
        <v>588</v>
      </c>
      <c r="B207" s="54"/>
      <c r="C207" s="28"/>
      <c r="D207" s="28"/>
      <c r="E207" s="55" t="s">
        <v>57</v>
      </c>
      <c r="F207" s="68"/>
      <c r="G207" s="68"/>
      <c r="H207" s="619" t="s">
        <v>8</v>
      </c>
      <c r="I207" s="620"/>
      <c r="J207" s="57">
        <v>3565</v>
      </c>
      <c r="K207" s="57">
        <v>3565</v>
      </c>
      <c r="L207" s="57">
        <v>3725</v>
      </c>
    </row>
    <row r="208" spans="1:12" ht="13.5" thickBot="1">
      <c r="A208" s="463"/>
      <c r="B208" s="54"/>
      <c r="C208" s="28"/>
      <c r="D208" s="28"/>
      <c r="E208" s="55"/>
      <c r="F208" s="74" t="s">
        <v>142</v>
      </c>
      <c r="G208" s="74"/>
      <c r="H208" s="74"/>
      <c r="I208" s="75"/>
      <c r="J208" s="66">
        <f>SUM(J205:J207)</f>
        <v>5292</v>
      </c>
      <c r="K208" s="66">
        <f>SUM(K205:K207)</f>
        <v>5292</v>
      </c>
      <c r="L208" s="66">
        <f>SUM(L205:L207)</f>
        <v>6852</v>
      </c>
    </row>
    <row r="209" spans="1:12" ht="12.75">
      <c r="A209" s="463"/>
      <c r="B209" s="54"/>
      <c r="C209" s="28" t="s">
        <v>169</v>
      </c>
      <c r="D209" s="28"/>
      <c r="E209" s="55"/>
      <c r="F209" s="68"/>
      <c r="G209" s="68" t="s">
        <v>184</v>
      </c>
      <c r="H209" s="68"/>
      <c r="I209" s="21"/>
      <c r="J209" s="67"/>
      <c r="K209" s="67"/>
      <c r="L209" s="67"/>
    </row>
    <row r="210" spans="1:12" ht="12.75">
      <c r="A210" s="463"/>
      <c r="B210" s="54"/>
      <c r="C210" s="28"/>
      <c r="D210" s="28" t="s">
        <v>51</v>
      </c>
      <c r="E210" s="55"/>
      <c r="F210" s="68"/>
      <c r="G210" s="68"/>
      <c r="H210" s="68" t="s">
        <v>6</v>
      </c>
      <c r="I210" s="21"/>
      <c r="J210" s="67"/>
      <c r="K210" s="67"/>
      <c r="L210" s="67"/>
    </row>
    <row r="211" spans="1:12" ht="12.75">
      <c r="A211" s="463"/>
      <c r="B211" s="54"/>
      <c r="C211" s="28"/>
      <c r="D211" s="28"/>
      <c r="E211" s="55" t="s">
        <v>51</v>
      </c>
      <c r="F211" s="68"/>
      <c r="G211" s="68"/>
      <c r="H211" s="21" t="s">
        <v>7</v>
      </c>
      <c r="I211" s="16"/>
      <c r="J211" s="57">
        <v>1552</v>
      </c>
      <c r="K211" s="57">
        <v>1270</v>
      </c>
      <c r="L211" s="57">
        <v>0</v>
      </c>
    </row>
    <row r="212" spans="1:12" ht="12.75">
      <c r="A212" s="463"/>
      <c r="B212" s="54"/>
      <c r="C212" s="28"/>
      <c r="D212" s="28"/>
      <c r="E212" s="55" t="s">
        <v>54</v>
      </c>
      <c r="F212" s="68"/>
      <c r="G212" s="68"/>
      <c r="H212" s="21" t="s">
        <v>137</v>
      </c>
      <c r="I212" s="16"/>
      <c r="J212" s="57">
        <v>419</v>
      </c>
      <c r="K212" s="57">
        <v>342</v>
      </c>
      <c r="L212" s="57">
        <v>0</v>
      </c>
    </row>
    <row r="213" spans="1:12" ht="12.75">
      <c r="A213" s="463"/>
      <c r="B213" s="54"/>
      <c r="C213" s="28"/>
      <c r="D213" s="28"/>
      <c r="E213" s="55" t="s">
        <v>57</v>
      </c>
      <c r="F213" s="68"/>
      <c r="G213" s="68"/>
      <c r="H213" s="619" t="s">
        <v>8</v>
      </c>
      <c r="I213" s="620"/>
      <c r="J213" s="57">
        <v>728</v>
      </c>
      <c r="K213" s="57">
        <v>728</v>
      </c>
      <c r="L213" s="57">
        <v>0</v>
      </c>
    </row>
    <row r="214" spans="1:12" ht="13.5" thickBot="1">
      <c r="A214" s="468" t="s">
        <v>588</v>
      </c>
      <c r="B214" s="54"/>
      <c r="C214" s="28"/>
      <c r="D214" s="28"/>
      <c r="E214" s="55" t="s">
        <v>70</v>
      </c>
      <c r="F214" s="68"/>
      <c r="G214" s="68"/>
      <c r="H214" s="58" t="s">
        <v>571</v>
      </c>
      <c r="I214" s="188"/>
      <c r="J214" s="57">
        <v>0</v>
      </c>
      <c r="K214" s="57">
        <v>0</v>
      </c>
      <c r="L214" s="57">
        <v>1374</v>
      </c>
    </row>
    <row r="215" spans="1:12" ht="13.5" thickBot="1">
      <c r="A215" s="468"/>
      <c r="B215" s="54"/>
      <c r="C215" s="28"/>
      <c r="D215" s="28"/>
      <c r="E215" s="55"/>
      <c r="F215" s="74" t="s">
        <v>142</v>
      </c>
      <c r="G215" s="74"/>
      <c r="H215" s="74"/>
      <c r="I215" s="75"/>
      <c r="J215" s="66">
        <f>SUM(J211:J214)</f>
        <v>2699</v>
      </c>
      <c r="K215" s="66">
        <f>SUM(K211:K214)</f>
        <v>2340</v>
      </c>
      <c r="L215" s="66">
        <v>1374</v>
      </c>
    </row>
    <row r="216" spans="1:23" ht="12.75">
      <c r="A216" s="468"/>
      <c r="B216" s="54"/>
      <c r="C216" s="28" t="s">
        <v>171</v>
      </c>
      <c r="D216" s="28"/>
      <c r="E216" s="55"/>
      <c r="F216" s="68"/>
      <c r="G216" s="68" t="s">
        <v>185</v>
      </c>
      <c r="H216" s="68"/>
      <c r="I216" s="21"/>
      <c r="J216" s="67"/>
      <c r="K216" s="67"/>
      <c r="L216" s="67"/>
      <c r="M216" s="639" t="s">
        <v>134</v>
      </c>
      <c r="N216" s="639"/>
      <c r="O216" s="639"/>
      <c r="P216" s="639"/>
      <c r="Q216" s="639"/>
      <c r="R216" s="639"/>
      <c r="S216" s="639"/>
      <c r="T216" s="639"/>
      <c r="U216" s="639"/>
      <c r="V216" s="639"/>
      <c r="W216" s="639"/>
    </row>
    <row r="217" spans="1:23" ht="12.75" customHeight="1" thickBot="1">
      <c r="A217" s="468"/>
      <c r="B217" s="54"/>
      <c r="C217" s="28"/>
      <c r="D217" s="28" t="s">
        <v>51</v>
      </c>
      <c r="E217" s="55"/>
      <c r="F217" s="68"/>
      <c r="G217" s="68"/>
      <c r="H217" s="68" t="s">
        <v>6</v>
      </c>
      <c r="I217" s="21"/>
      <c r="J217" s="67"/>
      <c r="K217" s="67"/>
      <c r="L217" s="67"/>
      <c r="M217" s="611"/>
      <c r="N217" s="611"/>
      <c r="O217" s="611"/>
      <c r="P217" s="611"/>
      <c r="Q217" s="611"/>
      <c r="R217" s="611"/>
      <c r="S217" s="611"/>
      <c r="T217" s="611"/>
      <c r="U217" s="611"/>
      <c r="V217" s="611"/>
      <c r="W217" s="611"/>
    </row>
    <row r="218" spans="1:23" ht="13.5" customHeight="1">
      <c r="A218" s="468" t="s">
        <v>589</v>
      </c>
      <c r="B218" s="54"/>
      <c r="C218" s="28"/>
      <c r="D218" s="28"/>
      <c r="E218" s="55" t="s">
        <v>70</v>
      </c>
      <c r="F218" s="68"/>
      <c r="G218" s="68"/>
      <c r="H218" s="619" t="s">
        <v>161</v>
      </c>
      <c r="I218" s="620"/>
      <c r="J218" s="57">
        <v>400</v>
      </c>
      <c r="K218" s="57">
        <v>400</v>
      </c>
      <c r="L218" s="57">
        <v>800</v>
      </c>
      <c r="M218" s="640" t="s">
        <v>42</v>
      </c>
      <c r="N218" s="604" t="s">
        <v>43</v>
      </c>
      <c r="O218" s="614" t="s">
        <v>44</v>
      </c>
      <c r="P218" s="604" t="s">
        <v>45</v>
      </c>
      <c r="Q218" s="604" t="s">
        <v>46</v>
      </c>
      <c r="R218" s="604" t="s">
        <v>47</v>
      </c>
      <c r="S218" s="604" t="s">
        <v>135</v>
      </c>
      <c r="T218" s="604" t="s">
        <v>49</v>
      </c>
      <c r="U218" s="604" t="s">
        <v>407</v>
      </c>
      <c r="V218" s="604" t="s">
        <v>408</v>
      </c>
      <c r="W218" s="604" t="s">
        <v>432</v>
      </c>
    </row>
    <row r="219" spans="1:23" ht="13.5" customHeight="1" thickBot="1">
      <c r="A219" s="468" t="s">
        <v>589</v>
      </c>
      <c r="B219" s="54"/>
      <c r="C219" s="28"/>
      <c r="D219" s="28"/>
      <c r="E219" s="55" t="s">
        <v>75</v>
      </c>
      <c r="F219" s="68"/>
      <c r="G219" s="68"/>
      <c r="H219" s="58" t="s">
        <v>572</v>
      </c>
      <c r="I219" s="188"/>
      <c r="J219" s="57">
        <v>0</v>
      </c>
      <c r="K219" s="57">
        <v>0</v>
      </c>
      <c r="L219" s="57">
        <v>1000</v>
      </c>
      <c r="M219" s="634"/>
      <c r="N219" s="605"/>
      <c r="O219" s="615"/>
      <c r="P219" s="605"/>
      <c r="Q219" s="605"/>
      <c r="R219" s="605"/>
      <c r="S219" s="605"/>
      <c r="T219" s="605"/>
      <c r="U219" s="605"/>
      <c r="V219" s="605"/>
      <c r="W219" s="605"/>
    </row>
    <row r="220" spans="1:23" ht="13.5" customHeight="1" thickBot="1">
      <c r="A220" s="463"/>
      <c r="B220" s="54"/>
      <c r="C220" s="28"/>
      <c r="D220" s="28"/>
      <c r="E220" s="55"/>
      <c r="F220" s="74" t="s">
        <v>142</v>
      </c>
      <c r="G220" s="74"/>
      <c r="H220" s="74"/>
      <c r="I220" s="75"/>
      <c r="J220" s="66">
        <v>400</v>
      </c>
      <c r="K220" s="66">
        <v>400</v>
      </c>
      <c r="L220" s="66">
        <f>SUM(L218:L219)</f>
        <v>1800</v>
      </c>
      <c r="M220" s="634"/>
      <c r="N220" s="605"/>
      <c r="O220" s="615"/>
      <c r="P220" s="605"/>
      <c r="Q220" s="605"/>
      <c r="R220" s="605"/>
      <c r="S220" s="605"/>
      <c r="T220" s="605"/>
      <c r="U220" s="605"/>
      <c r="V220" s="605"/>
      <c r="W220" s="605"/>
    </row>
    <row r="221" spans="1:23" ht="15.75" customHeight="1">
      <c r="A221" s="468"/>
      <c r="B221" s="54"/>
      <c r="C221" s="28" t="s">
        <v>172</v>
      </c>
      <c r="D221" s="28"/>
      <c r="E221" s="55"/>
      <c r="F221" s="22"/>
      <c r="G221" s="69" t="s">
        <v>193</v>
      </c>
      <c r="H221" s="69"/>
      <c r="I221" s="24"/>
      <c r="J221" s="78"/>
      <c r="K221" s="78"/>
      <c r="L221" s="78"/>
      <c r="M221" s="80"/>
      <c r="N221" s="80"/>
      <c r="O221" s="80"/>
      <c r="P221" s="80"/>
      <c r="Q221" s="26"/>
      <c r="R221" s="26"/>
      <c r="S221" s="26"/>
      <c r="T221" s="26"/>
      <c r="U221" s="356"/>
      <c r="V221" s="356"/>
      <c r="W221" s="356"/>
    </row>
    <row r="222" spans="1:23" ht="15.75" customHeight="1">
      <c r="A222" s="463"/>
      <c r="B222" s="54"/>
      <c r="C222" s="28"/>
      <c r="D222" s="28" t="s">
        <v>51</v>
      </c>
      <c r="E222" s="55"/>
      <c r="F222" s="71"/>
      <c r="G222" s="26"/>
      <c r="H222" s="26" t="s">
        <v>6</v>
      </c>
      <c r="I222" s="79"/>
      <c r="J222" s="57"/>
      <c r="K222" s="57"/>
      <c r="L222" s="57"/>
      <c r="M222" s="80"/>
      <c r="N222" s="80"/>
      <c r="O222" s="80"/>
      <c r="P222" s="80"/>
      <c r="Q222" s="26"/>
      <c r="R222" s="26"/>
      <c r="S222" s="26"/>
      <c r="T222" s="27"/>
      <c r="U222" s="97"/>
      <c r="V222" s="97"/>
      <c r="W222" s="97"/>
    </row>
    <row r="223" spans="1:23" ht="15.75" customHeight="1">
      <c r="A223" s="463" t="s">
        <v>588</v>
      </c>
      <c r="B223" s="54"/>
      <c r="C223" s="28"/>
      <c r="D223" s="28"/>
      <c r="E223" s="55" t="s">
        <v>51</v>
      </c>
      <c r="F223" s="71"/>
      <c r="G223" s="26"/>
      <c r="H223" s="27" t="s">
        <v>156</v>
      </c>
      <c r="I223" s="79"/>
      <c r="J223" s="57">
        <v>500</v>
      </c>
      <c r="K223" s="57">
        <v>500</v>
      </c>
      <c r="L223" s="57">
        <v>500</v>
      </c>
      <c r="M223" s="80"/>
      <c r="N223" s="80"/>
      <c r="O223" s="80"/>
      <c r="P223" s="80"/>
      <c r="Q223" s="26"/>
      <c r="R223" s="26"/>
      <c r="S223" s="26"/>
      <c r="T223" s="16"/>
      <c r="U223" s="97"/>
      <c r="V223" s="97"/>
      <c r="W223" s="97"/>
    </row>
    <row r="224" spans="1:23" ht="15.75" customHeight="1">
      <c r="A224" s="463" t="s">
        <v>588</v>
      </c>
      <c r="B224" s="54"/>
      <c r="C224" s="28"/>
      <c r="D224" s="28"/>
      <c r="E224" s="55" t="s">
        <v>54</v>
      </c>
      <c r="F224" s="71"/>
      <c r="G224" s="26"/>
      <c r="H224" s="21" t="s">
        <v>218</v>
      </c>
      <c r="I224" s="79"/>
      <c r="J224" s="57">
        <v>162</v>
      </c>
      <c r="K224" s="57">
        <v>162</v>
      </c>
      <c r="L224" s="57">
        <v>162</v>
      </c>
      <c r="M224" s="80"/>
      <c r="N224" s="80"/>
      <c r="O224" s="80"/>
      <c r="P224" s="80"/>
      <c r="Q224" s="26"/>
      <c r="R224" s="26"/>
      <c r="S224" s="27"/>
      <c r="T224" s="16"/>
      <c r="U224" s="97"/>
      <c r="V224" s="97"/>
      <c r="W224" s="97"/>
    </row>
    <row r="225" spans="1:23" ht="15.75" customHeight="1" thickBot="1">
      <c r="A225" s="463" t="s">
        <v>588</v>
      </c>
      <c r="B225" s="54"/>
      <c r="C225" s="28"/>
      <c r="D225" s="28"/>
      <c r="E225" s="55" t="s">
        <v>57</v>
      </c>
      <c r="F225" s="72"/>
      <c r="G225" s="73"/>
      <c r="H225" s="30" t="s">
        <v>8</v>
      </c>
      <c r="I225" s="96"/>
      <c r="J225" s="81">
        <v>13</v>
      </c>
      <c r="K225" s="81">
        <v>13</v>
      </c>
      <c r="L225" s="81">
        <v>13</v>
      </c>
      <c r="M225" s="80"/>
      <c r="N225" s="80"/>
      <c r="O225" s="80"/>
      <c r="P225" s="80"/>
      <c r="Q225" s="26"/>
      <c r="R225" s="26"/>
      <c r="S225" s="27"/>
      <c r="T225" s="16"/>
      <c r="U225" s="97"/>
      <c r="V225" s="97"/>
      <c r="W225" s="97"/>
    </row>
    <row r="226" spans="1:23" ht="15.75" customHeight="1" thickBot="1">
      <c r="A226" s="463"/>
      <c r="B226" s="54"/>
      <c r="C226" s="28"/>
      <c r="D226" s="28"/>
      <c r="E226" s="55"/>
      <c r="F226" s="91" t="s">
        <v>142</v>
      </c>
      <c r="G226" s="64"/>
      <c r="H226" s="64"/>
      <c r="I226" s="75"/>
      <c r="J226" s="66">
        <f>SUM(J223:J225)</f>
        <v>675</v>
      </c>
      <c r="K226" s="66">
        <f>SUM(K223:K225)</f>
        <v>675</v>
      </c>
      <c r="L226" s="66">
        <f>SUM(L223:L225)</f>
        <v>675</v>
      </c>
      <c r="M226" s="634"/>
      <c r="N226" s="605"/>
      <c r="O226" s="615"/>
      <c r="P226" s="605"/>
      <c r="Q226" s="605"/>
      <c r="R226" s="605"/>
      <c r="S226" s="605"/>
      <c r="T226" s="605"/>
      <c r="U226" s="605"/>
      <c r="V226" s="605"/>
      <c r="W226" s="605"/>
    </row>
    <row r="227" spans="1:23" ht="15.75" customHeight="1" thickBot="1">
      <c r="A227" s="463"/>
      <c r="B227" s="54"/>
      <c r="C227" s="28" t="s">
        <v>173</v>
      </c>
      <c r="D227" s="28"/>
      <c r="E227" s="55"/>
      <c r="F227" s="71"/>
      <c r="G227" s="26" t="s">
        <v>192</v>
      </c>
      <c r="H227" s="26"/>
      <c r="I227" s="27"/>
      <c r="J227" s="57"/>
      <c r="K227" s="57"/>
      <c r="L227" s="57"/>
      <c r="M227" s="635"/>
      <c r="N227" s="606"/>
      <c r="O227" s="616"/>
      <c r="P227" s="606"/>
      <c r="Q227" s="606"/>
      <c r="R227" s="606"/>
      <c r="S227" s="606"/>
      <c r="T227" s="606"/>
      <c r="U227" s="606"/>
      <c r="V227" s="606"/>
      <c r="W227" s="606"/>
    </row>
    <row r="228" spans="1:12" ht="15.75" customHeight="1">
      <c r="A228" s="463"/>
      <c r="B228" s="54"/>
      <c r="C228" s="28"/>
      <c r="D228" s="28" t="s">
        <v>51</v>
      </c>
      <c r="E228" s="55"/>
      <c r="F228" s="71"/>
      <c r="G228" s="26"/>
      <c r="H228" s="26" t="s">
        <v>6</v>
      </c>
      <c r="I228" s="16"/>
      <c r="J228" s="57"/>
      <c r="K228" s="57"/>
      <c r="L228" s="57"/>
    </row>
    <row r="229" spans="1:12" ht="15.75" customHeight="1">
      <c r="A229" s="463"/>
      <c r="B229" s="54"/>
      <c r="C229" s="28"/>
      <c r="D229" s="28"/>
      <c r="E229" s="55" t="s">
        <v>51</v>
      </c>
      <c r="F229" s="71"/>
      <c r="G229" s="26"/>
      <c r="H229" s="27" t="s">
        <v>156</v>
      </c>
      <c r="I229" s="16"/>
      <c r="J229" s="57">
        <v>1740</v>
      </c>
      <c r="K229" s="57">
        <v>1740</v>
      </c>
      <c r="L229" s="57">
        <v>0</v>
      </c>
    </row>
    <row r="230" spans="1:12" ht="15.75" customHeight="1">
      <c r="A230" s="463"/>
      <c r="B230" s="54"/>
      <c r="C230" s="28"/>
      <c r="D230" s="28"/>
      <c r="E230" s="55" t="s">
        <v>54</v>
      </c>
      <c r="F230" s="71"/>
      <c r="G230" s="26"/>
      <c r="H230" s="21" t="s">
        <v>218</v>
      </c>
      <c r="I230" s="16"/>
      <c r="J230" s="57">
        <v>470</v>
      </c>
      <c r="K230" s="57">
        <v>470</v>
      </c>
      <c r="L230" s="57">
        <v>0</v>
      </c>
    </row>
    <row r="231" spans="1:12" ht="15.75" customHeight="1" thickBot="1">
      <c r="A231" s="463" t="s">
        <v>588</v>
      </c>
      <c r="B231" s="54"/>
      <c r="C231" s="28"/>
      <c r="D231" s="28"/>
      <c r="E231" s="55" t="s">
        <v>57</v>
      </c>
      <c r="F231" s="71"/>
      <c r="G231" s="26"/>
      <c r="H231" s="27" t="s">
        <v>8</v>
      </c>
      <c r="I231" s="16"/>
      <c r="J231" s="57">
        <v>1633</v>
      </c>
      <c r="K231" s="57">
        <v>1633</v>
      </c>
      <c r="L231" s="57">
        <v>3111</v>
      </c>
    </row>
    <row r="232" spans="1:12" ht="13.5" thickBot="1">
      <c r="A232" s="463"/>
      <c r="B232" s="54"/>
      <c r="C232" s="28"/>
      <c r="D232" s="28"/>
      <c r="E232" s="80"/>
      <c r="F232" s="91" t="s">
        <v>142</v>
      </c>
      <c r="G232" s="64"/>
      <c r="H232" s="64"/>
      <c r="I232" s="75"/>
      <c r="J232" s="66">
        <f>SUM(J229:J231)</f>
        <v>3843</v>
      </c>
      <c r="K232" s="66">
        <f>SUM(K229:K231)</f>
        <v>3843</v>
      </c>
      <c r="L232" s="66">
        <v>3111</v>
      </c>
    </row>
    <row r="233" spans="1:12" ht="12.75">
      <c r="A233" s="463"/>
      <c r="B233" s="54"/>
      <c r="C233" s="28" t="s">
        <v>174</v>
      </c>
      <c r="D233" s="28"/>
      <c r="E233" s="55"/>
      <c r="F233" s="68"/>
      <c r="G233" s="68" t="s">
        <v>186</v>
      </c>
      <c r="H233" s="68"/>
      <c r="I233" s="21"/>
      <c r="J233" s="67"/>
      <c r="K233" s="67"/>
      <c r="L233" s="67"/>
    </row>
    <row r="234" spans="1:12" ht="12.75">
      <c r="A234" s="463"/>
      <c r="B234" s="54"/>
      <c r="C234" s="28"/>
      <c r="D234" s="28" t="s">
        <v>51</v>
      </c>
      <c r="E234" s="55"/>
      <c r="F234" s="68"/>
      <c r="G234" s="68"/>
      <c r="H234" s="68" t="s">
        <v>6</v>
      </c>
      <c r="I234" s="21"/>
      <c r="J234" s="67"/>
      <c r="K234" s="67"/>
      <c r="L234" s="67"/>
    </row>
    <row r="235" spans="1:12" ht="12.75">
      <c r="A235" s="463"/>
      <c r="B235" s="54"/>
      <c r="C235" s="28"/>
      <c r="D235" s="28"/>
      <c r="E235" s="55" t="s">
        <v>57</v>
      </c>
      <c r="F235" s="68"/>
      <c r="G235" s="68"/>
      <c r="H235" s="58" t="s">
        <v>8</v>
      </c>
      <c r="I235" s="21"/>
      <c r="J235" s="57">
        <v>0</v>
      </c>
      <c r="K235" s="67">
        <v>0</v>
      </c>
      <c r="L235" s="67">
        <v>0</v>
      </c>
    </row>
    <row r="236" spans="1:12" ht="13.5" thickBot="1">
      <c r="A236" s="463" t="s">
        <v>589</v>
      </c>
      <c r="B236" s="54"/>
      <c r="C236" s="28"/>
      <c r="D236" s="28"/>
      <c r="E236" s="55" t="s">
        <v>70</v>
      </c>
      <c r="F236" s="68"/>
      <c r="G236" s="68"/>
      <c r="H236" s="623" t="s">
        <v>161</v>
      </c>
      <c r="I236" s="624"/>
      <c r="J236" s="57">
        <v>400</v>
      </c>
      <c r="K236" s="57">
        <v>400</v>
      </c>
      <c r="L236" s="57">
        <v>3000</v>
      </c>
    </row>
    <row r="237" spans="1:12" ht="13.5" thickBot="1">
      <c r="A237" s="463"/>
      <c r="B237" s="54"/>
      <c r="C237" s="28"/>
      <c r="D237" s="28"/>
      <c r="E237" s="55"/>
      <c r="F237" s="74" t="s">
        <v>142</v>
      </c>
      <c r="G237" s="74"/>
      <c r="H237" s="74"/>
      <c r="I237" s="75"/>
      <c r="J237" s="66">
        <f>SUM(J235:J236)</f>
        <v>400</v>
      </c>
      <c r="K237" s="66">
        <v>400</v>
      </c>
      <c r="L237" s="66">
        <v>3000</v>
      </c>
    </row>
    <row r="238" spans="1:12" ht="12.75">
      <c r="A238" s="463"/>
      <c r="B238" s="54"/>
      <c r="C238" s="28" t="s">
        <v>176</v>
      </c>
      <c r="D238" s="28"/>
      <c r="E238" s="55"/>
      <c r="F238" s="68"/>
      <c r="G238" s="68" t="s">
        <v>187</v>
      </c>
      <c r="H238" s="68"/>
      <c r="I238" s="21"/>
      <c r="J238" s="67"/>
      <c r="K238" s="67"/>
      <c r="L238" s="67"/>
    </row>
    <row r="239" spans="1:12" ht="12.75">
      <c r="A239" s="463"/>
      <c r="B239" s="54"/>
      <c r="C239" s="28"/>
      <c r="D239" s="28" t="s">
        <v>51</v>
      </c>
      <c r="E239" s="55"/>
      <c r="F239" s="68"/>
      <c r="G239" s="68"/>
      <c r="H239" s="68" t="s">
        <v>6</v>
      </c>
      <c r="I239" s="21"/>
      <c r="J239" s="67"/>
      <c r="K239" s="67"/>
      <c r="L239" s="67"/>
    </row>
    <row r="240" spans="1:12" ht="12.75">
      <c r="A240" s="463" t="s">
        <v>588</v>
      </c>
      <c r="B240" s="54"/>
      <c r="C240" s="28"/>
      <c r="D240" s="28"/>
      <c r="E240" s="55" t="s">
        <v>57</v>
      </c>
      <c r="F240" s="68"/>
      <c r="G240" s="68"/>
      <c r="H240" s="619" t="s">
        <v>8</v>
      </c>
      <c r="I240" s="620"/>
      <c r="J240" s="57">
        <v>762</v>
      </c>
      <c r="K240" s="57">
        <v>762</v>
      </c>
      <c r="L240" s="57">
        <v>559</v>
      </c>
    </row>
    <row r="241" spans="1:12" ht="12.75">
      <c r="A241" s="463"/>
      <c r="B241" s="54"/>
      <c r="C241" s="28"/>
      <c r="D241" s="28" t="s">
        <v>54</v>
      </c>
      <c r="E241" s="55"/>
      <c r="F241" s="68"/>
      <c r="G241" s="68"/>
      <c r="H241" s="26" t="s">
        <v>9</v>
      </c>
      <c r="I241" s="188"/>
      <c r="J241" s="57"/>
      <c r="K241" s="57"/>
      <c r="L241" s="57"/>
    </row>
    <row r="242" spans="1:12" ht="13.5" thickBot="1">
      <c r="A242" s="463"/>
      <c r="B242" s="54"/>
      <c r="C242" s="28"/>
      <c r="D242" s="28"/>
      <c r="E242" s="55" t="s">
        <v>54</v>
      </c>
      <c r="F242" s="68"/>
      <c r="G242" s="68"/>
      <c r="H242" s="27" t="s">
        <v>140</v>
      </c>
      <c r="I242" s="188"/>
      <c r="J242" s="57">
        <v>0</v>
      </c>
      <c r="K242" s="57">
        <v>0</v>
      </c>
      <c r="L242" s="57">
        <v>0</v>
      </c>
    </row>
    <row r="243" spans="1:12" ht="13.5" thickBot="1">
      <c r="A243" s="463"/>
      <c r="B243" s="415"/>
      <c r="C243" s="28"/>
      <c r="D243" s="28"/>
      <c r="E243" s="80"/>
      <c r="F243" s="317" t="s">
        <v>142</v>
      </c>
      <c r="G243" s="74"/>
      <c r="H243" s="74"/>
      <c r="I243" s="75"/>
      <c r="J243" s="66">
        <v>762</v>
      </c>
      <c r="K243" s="66">
        <v>762</v>
      </c>
      <c r="L243" s="66">
        <v>559</v>
      </c>
    </row>
    <row r="244" spans="1:12" ht="12.75">
      <c r="A244" s="463"/>
      <c r="B244" s="415"/>
      <c r="C244" s="28" t="s">
        <v>178</v>
      </c>
      <c r="D244" s="28"/>
      <c r="E244" s="55"/>
      <c r="F244" s="68"/>
      <c r="G244" s="68" t="s">
        <v>514</v>
      </c>
      <c r="H244" s="68"/>
      <c r="I244" s="68"/>
      <c r="J244" s="67"/>
      <c r="K244" s="67"/>
      <c r="L244" s="67"/>
    </row>
    <row r="245" spans="1:12" ht="12.75">
      <c r="A245" s="463"/>
      <c r="B245" s="415"/>
      <c r="C245" s="28"/>
      <c r="D245" s="28" t="s">
        <v>54</v>
      </c>
      <c r="E245" s="55"/>
      <c r="F245" s="68"/>
      <c r="G245" s="68"/>
      <c r="H245" s="26" t="s">
        <v>9</v>
      </c>
      <c r="I245" s="188"/>
      <c r="J245" s="67"/>
      <c r="K245" s="67"/>
      <c r="L245" s="67"/>
    </row>
    <row r="246" spans="1:12" ht="13.5" thickBot="1">
      <c r="A246" s="463" t="s">
        <v>588</v>
      </c>
      <c r="B246" s="415"/>
      <c r="C246" s="28"/>
      <c r="D246" s="28"/>
      <c r="E246" s="55" t="s">
        <v>54</v>
      </c>
      <c r="F246" s="68"/>
      <c r="G246" s="68"/>
      <c r="H246" s="27" t="s">
        <v>140</v>
      </c>
      <c r="I246" s="188"/>
      <c r="J246" s="67">
        <v>0</v>
      </c>
      <c r="K246" s="67">
        <v>293</v>
      </c>
      <c r="L246" s="67">
        <v>800</v>
      </c>
    </row>
    <row r="247" spans="1:12" ht="13.5" thickBot="1">
      <c r="A247" s="463"/>
      <c r="B247" s="415"/>
      <c r="C247" s="28"/>
      <c r="D247" s="28"/>
      <c r="E247" s="55"/>
      <c r="F247" s="317" t="s">
        <v>142</v>
      </c>
      <c r="G247" s="74"/>
      <c r="H247" s="74"/>
      <c r="I247" s="75"/>
      <c r="J247" s="66">
        <v>0</v>
      </c>
      <c r="K247" s="66">
        <v>293</v>
      </c>
      <c r="L247" s="66">
        <v>800</v>
      </c>
    </row>
    <row r="248" spans="1:12" ht="12.75">
      <c r="A248" s="463"/>
      <c r="B248" s="415"/>
      <c r="C248" s="28" t="s">
        <v>180</v>
      </c>
      <c r="D248" s="28"/>
      <c r="E248" s="55"/>
      <c r="F248" s="68"/>
      <c r="G248" s="68" t="s">
        <v>515</v>
      </c>
      <c r="H248" s="68"/>
      <c r="I248" s="26"/>
      <c r="J248" s="67"/>
      <c r="K248" s="67"/>
      <c r="L248" s="67"/>
    </row>
    <row r="249" spans="1:12" ht="12.75">
      <c r="A249" s="463"/>
      <c r="B249" s="415"/>
      <c r="C249" s="28"/>
      <c r="D249" s="28" t="s">
        <v>51</v>
      </c>
      <c r="E249" s="55"/>
      <c r="F249" s="68"/>
      <c r="G249" s="68"/>
      <c r="H249" s="68" t="s">
        <v>6</v>
      </c>
      <c r="I249" s="26"/>
      <c r="J249" s="67"/>
      <c r="K249" s="67"/>
      <c r="L249" s="67"/>
    </row>
    <row r="250" spans="1:12" ht="13.5" thickBot="1">
      <c r="A250" s="463"/>
      <c r="B250" s="415"/>
      <c r="C250" s="28"/>
      <c r="D250" s="28"/>
      <c r="E250" s="55"/>
      <c r="F250" s="68"/>
      <c r="G250" s="68"/>
      <c r="H250" s="58" t="s">
        <v>516</v>
      </c>
      <c r="I250" s="26"/>
      <c r="J250" s="67">
        <v>0</v>
      </c>
      <c r="K250" s="67">
        <v>0</v>
      </c>
      <c r="L250" s="67">
        <v>0</v>
      </c>
    </row>
    <row r="251" spans="1:12" ht="13.5" thickBot="1">
      <c r="A251" s="508"/>
      <c r="B251" s="513"/>
      <c r="C251" s="413"/>
      <c r="D251" s="413"/>
      <c r="E251" s="414"/>
      <c r="F251" s="317" t="s">
        <v>142</v>
      </c>
      <c r="G251" s="74"/>
      <c r="H251" s="74"/>
      <c r="I251" s="75"/>
      <c r="J251" s="66">
        <v>0</v>
      </c>
      <c r="K251" s="66">
        <v>0</v>
      </c>
      <c r="L251" s="66">
        <v>0</v>
      </c>
    </row>
    <row r="253" spans="1:12" ht="12.75">
      <c r="A253" s="510"/>
      <c r="B253" s="80"/>
      <c r="C253" s="80"/>
      <c r="D253" s="80"/>
      <c r="E253" s="80"/>
      <c r="F253" s="68"/>
      <c r="G253" s="68"/>
      <c r="H253" s="68"/>
      <c r="I253" s="26"/>
      <c r="J253" s="356"/>
      <c r="K253" s="356"/>
      <c r="L253" s="356"/>
    </row>
    <row r="254" spans="1:12" ht="12.75">
      <c r="A254" s="510"/>
      <c r="B254" s="80"/>
      <c r="C254" s="80"/>
      <c r="D254" s="80"/>
      <c r="E254" s="80"/>
      <c r="F254" s="68"/>
      <c r="G254" s="68"/>
      <c r="H254" s="68"/>
      <c r="I254" s="26"/>
      <c r="J254" s="356"/>
      <c r="K254" s="356"/>
      <c r="L254" s="356"/>
    </row>
    <row r="255" spans="1:12" ht="13.5" thickBot="1">
      <c r="A255" s="511"/>
      <c r="B255" s="478"/>
      <c r="C255" s="478"/>
      <c r="D255" s="478"/>
      <c r="E255" s="478"/>
      <c r="F255" s="512"/>
      <c r="G255" s="512"/>
      <c r="H255" s="512"/>
      <c r="I255" s="73"/>
      <c r="J255" s="479"/>
      <c r="K255" s="479"/>
      <c r="L255" s="479"/>
    </row>
    <row r="256" spans="1:12" ht="12.75">
      <c r="A256" s="607"/>
      <c r="B256" s="609" t="s">
        <v>134</v>
      </c>
      <c r="C256" s="609"/>
      <c r="D256" s="609"/>
      <c r="E256" s="609"/>
      <c r="F256" s="609"/>
      <c r="G256" s="609"/>
      <c r="H256" s="609"/>
      <c r="I256" s="609"/>
      <c r="J256" s="609"/>
      <c r="K256" s="609"/>
      <c r="L256" s="610"/>
    </row>
    <row r="257" spans="1:12" ht="13.5" thickBot="1">
      <c r="A257" s="608"/>
      <c r="B257" s="611"/>
      <c r="C257" s="611"/>
      <c r="D257" s="611"/>
      <c r="E257" s="611"/>
      <c r="F257" s="611"/>
      <c r="G257" s="611"/>
      <c r="H257" s="611"/>
      <c r="I257" s="611"/>
      <c r="J257" s="611"/>
      <c r="K257" s="611"/>
      <c r="L257" s="612"/>
    </row>
    <row r="258" spans="1:12" ht="12.75">
      <c r="A258" s="613" t="s">
        <v>590</v>
      </c>
      <c r="B258" s="604" t="s">
        <v>42</v>
      </c>
      <c r="C258" s="604" t="s">
        <v>43</v>
      </c>
      <c r="D258" s="614" t="s">
        <v>44</v>
      </c>
      <c r="E258" s="604" t="s">
        <v>45</v>
      </c>
      <c r="F258" s="604" t="s">
        <v>46</v>
      </c>
      <c r="G258" s="604" t="s">
        <v>47</v>
      </c>
      <c r="H258" s="604" t="s">
        <v>135</v>
      </c>
      <c r="I258" s="604" t="s">
        <v>49</v>
      </c>
      <c r="J258" s="604" t="s">
        <v>508</v>
      </c>
      <c r="K258" s="604" t="s">
        <v>504</v>
      </c>
      <c r="L258" s="604" t="s">
        <v>532</v>
      </c>
    </row>
    <row r="259" spans="1:12" ht="12.75">
      <c r="A259" s="564"/>
      <c r="B259" s="605"/>
      <c r="C259" s="605"/>
      <c r="D259" s="615"/>
      <c r="E259" s="605"/>
      <c r="F259" s="605"/>
      <c r="G259" s="605"/>
      <c r="H259" s="605"/>
      <c r="I259" s="605"/>
      <c r="J259" s="605"/>
      <c r="K259" s="605"/>
      <c r="L259" s="605"/>
    </row>
    <row r="260" spans="1:12" ht="13.5" thickBot="1">
      <c r="A260" s="565"/>
      <c r="B260" s="606"/>
      <c r="C260" s="606"/>
      <c r="D260" s="616"/>
      <c r="E260" s="606"/>
      <c r="F260" s="606"/>
      <c r="G260" s="606"/>
      <c r="H260" s="606"/>
      <c r="I260" s="606"/>
      <c r="J260" s="606"/>
      <c r="K260" s="606"/>
      <c r="L260" s="606"/>
    </row>
    <row r="261" spans="1:12" ht="12.75">
      <c r="A261" s="463"/>
      <c r="B261" s="415"/>
      <c r="C261" s="28" t="s">
        <v>182</v>
      </c>
      <c r="D261" s="28"/>
      <c r="E261" s="55"/>
      <c r="F261" s="68"/>
      <c r="G261" s="68" t="s">
        <v>85</v>
      </c>
      <c r="H261" s="68"/>
      <c r="I261" s="26"/>
      <c r="J261" s="67"/>
      <c r="K261" s="67"/>
      <c r="L261" s="67"/>
    </row>
    <row r="262" spans="1:12" ht="12.75">
      <c r="A262" s="463"/>
      <c r="B262" s="415"/>
      <c r="C262" s="28"/>
      <c r="D262" s="28" t="s">
        <v>51</v>
      </c>
      <c r="E262" s="55"/>
      <c r="F262" s="68"/>
      <c r="G262" s="68"/>
      <c r="H262" s="68" t="s">
        <v>6</v>
      </c>
      <c r="I262" s="26"/>
      <c r="J262" s="67"/>
      <c r="K262" s="67"/>
      <c r="L262" s="67"/>
    </row>
    <row r="263" spans="1:16" ht="13.5" thickBot="1">
      <c r="A263" s="463" t="s">
        <v>588</v>
      </c>
      <c r="B263" s="415"/>
      <c r="C263" s="28"/>
      <c r="D263" s="28"/>
      <c r="E263" s="55" t="s">
        <v>57</v>
      </c>
      <c r="F263" s="68"/>
      <c r="G263" s="68"/>
      <c r="H263" s="58" t="s">
        <v>8</v>
      </c>
      <c r="I263" s="26"/>
      <c r="J263" s="67">
        <v>0</v>
      </c>
      <c r="K263" s="67">
        <v>0</v>
      </c>
      <c r="L263" s="67">
        <v>700</v>
      </c>
      <c r="N263" s="16"/>
      <c r="O263" s="16"/>
      <c r="P263" s="16"/>
    </row>
    <row r="264" spans="1:12" ht="13.5" thickBot="1">
      <c r="A264" s="463"/>
      <c r="B264" s="415"/>
      <c r="C264" s="28"/>
      <c r="D264" s="28"/>
      <c r="E264" s="55"/>
      <c r="F264" s="317" t="s">
        <v>142</v>
      </c>
      <c r="G264" s="74"/>
      <c r="H264" s="74"/>
      <c r="I264" s="75"/>
      <c r="J264" s="66">
        <v>0</v>
      </c>
      <c r="K264" s="66">
        <v>0</v>
      </c>
      <c r="L264" s="66">
        <v>700</v>
      </c>
    </row>
    <row r="265" spans="1:13" ht="12.75">
      <c r="A265" s="463"/>
      <c r="B265" s="415"/>
      <c r="C265" s="28" t="s">
        <v>510</v>
      </c>
      <c r="D265" s="28"/>
      <c r="E265" s="55"/>
      <c r="F265" s="68"/>
      <c r="G265" s="68" t="s">
        <v>188</v>
      </c>
      <c r="H265" s="68"/>
      <c r="I265" s="26"/>
      <c r="J265" s="67"/>
      <c r="K265" s="67"/>
      <c r="L265" s="67"/>
      <c r="M265" s="16"/>
    </row>
    <row r="266" spans="1:13" ht="12.75">
      <c r="A266" s="463"/>
      <c r="B266" s="415"/>
      <c r="C266" s="28"/>
      <c r="D266" s="28" t="s">
        <v>54</v>
      </c>
      <c r="E266" s="55"/>
      <c r="F266" s="68"/>
      <c r="G266" s="68"/>
      <c r="H266" s="26" t="s">
        <v>9</v>
      </c>
      <c r="I266" s="26"/>
      <c r="J266" s="67"/>
      <c r="K266" s="67"/>
      <c r="L266" s="67"/>
      <c r="M266" s="16"/>
    </row>
    <row r="267" spans="1:13" ht="13.5" thickBot="1">
      <c r="A267" s="463"/>
      <c r="B267" s="415"/>
      <c r="C267" s="28"/>
      <c r="D267" s="28"/>
      <c r="E267" s="55" t="s">
        <v>54</v>
      </c>
      <c r="F267" s="68"/>
      <c r="G267" s="68"/>
      <c r="H267" s="27" t="s">
        <v>140</v>
      </c>
      <c r="I267" s="26"/>
      <c r="J267" s="67">
        <v>0</v>
      </c>
      <c r="K267" s="67">
        <v>107</v>
      </c>
      <c r="L267" s="67">
        <v>0</v>
      </c>
      <c r="M267" s="16"/>
    </row>
    <row r="268" spans="1:13" ht="13.5" thickBot="1">
      <c r="A268" s="463"/>
      <c r="B268" s="415"/>
      <c r="C268" s="28"/>
      <c r="D268" s="28"/>
      <c r="E268" s="55"/>
      <c r="F268" s="317" t="s">
        <v>142</v>
      </c>
      <c r="G268" s="74"/>
      <c r="H268" s="74"/>
      <c r="I268" s="75"/>
      <c r="J268" s="66">
        <v>0</v>
      </c>
      <c r="K268" s="66">
        <v>107</v>
      </c>
      <c r="L268" s="66">
        <v>0</v>
      </c>
      <c r="M268" s="16"/>
    </row>
    <row r="269" spans="1:13" ht="14.25" thickBot="1" thickTop="1">
      <c r="A269" s="481"/>
      <c r="B269" s="471"/>
      <c r="C269" s="472"/>
      <c r="D269" s="472"/>
      <c r="E269" s="473"/>
      <c r="F269" s="475"/>
      <c r="G269" s="475" t="s">
        <v>603</v>
      </c>
      <c r="H269" s="475"/>
      <c r="I269" s="475"/>
      <c r="J269" s="474"/>
      <c r="K269" s="474"/>
      <c r="L269" s="474">
        <f>L40+L44+L48+L52+L54+L60+L61+L62+L73+L74+L75+L79+L80+L81+L85+L87+L91+L93+L99+L103+L118+L120+L136+L138+L140+L148+L157+L161+L162+L163+L164+L169+L170+L171+L183+L187+L201+L205+L206+L207+L214+L223+L225+L224+L231+L240+L246+L263</f>
        <v>101589</v>
      </c>
      <c r="M269" s="16"/>
    </row>
    <row r="270" spans="1:13" ht="14.25" thickBot="1" thickTop="1">
      <c r="A270" s="481"/>
      <c r="B270" s="471"/>
      <c r="C270" s="472"/>
      <c r="D270" s="472"/>
      <c r="E270" s="473"/>
      <c r="F270" s="475"/>
      <c r="G270" s="475" t="s">
        <v>604</v>
      </c>
      <c r="H270" s="475"/>
      <c r="I270" s="475"/>
      <c r="J270" s="474"/>
      <c r="K270" s="474"/>
      <c r="L270" s="474">
        <f>L114+L137+L139+L141+L175+L179+L218+L219+L236</f>
        <v>14147</v>
      </c>
      <c r="M270" s="16"/>
    </row>
    <row r="271" spans="1:12" ht="14.25" thickBot="1" thickTop="1">
      <c r="A271" s="514"/>
      <c r="B271" s="515"/>
      <c r="C271" s="20"/>
      <c r="D271" s="20"/>
      <c r="E271" s="82"/>
      <c r="F271" s="443" t="s">
        <v>391</v>
      </c>
      <c r="G271" s="83"/>
      <c r="H271" s="83"/>
      <c r="I271" s="83"/>
      <c r="J271" s="84">
        <f>J264+J268+J251+J247+J243+J237+J232+J226+J220+J215+J208+J202+J188+J184+J180+J176+J172+J166+J158+J151+J145+J121+J115+J111+J106+J100+J94+J88+J82+J76+J63+J57+J49+J45+J41</f>
        <v>146995</v>
      </c>
      <c r="K271" s="84">
        <f>K264+K268+K251+K247+K243+K237+K232+K226+K220+K215+K208+K202+K188+K184+K180+K176+K172+K166+K158+K151+K145+K121+K115+K111+K106+K100+K94+K88+K82+K76+K63+K57+K49+K45+K41</f>
        <v>156346</v>
      </c>
      <c r="L271" s="84">
        <f>L264+L268+L251+L247+L243+L237+L232+L226+L220+L215+L208+L202+L188+L184+L180+L176+L172+L166+L158+L151+L145+L121+L115+L111+L106+L100+L94+L88+L82+L76+L63+L57+L49+L45+L41</f>
        <v>117611</v>
      </c>
    </row>
    <row r="272" spans="1:13" ht="14.25" customHeight="1" thickBot="1" thickTop="1">
      <c r="A272" s="517"/>
      <c r="B272" s="518" t="s">
        <v>57</v>
      </c>
      <c r="C272" s="86"/>
      <c r="D272" s="86"/>
      <c r="E272" s="87"/>
      <c r="F272" s="88" t="s">
        <v>97</v>
      </c>
      <c r="G272" s="88"/>
      <c r="H272" s="88"/>
      <c r="I272" s="89"/>
      <c r="J272" s="90"/>
      <c r="K272" s="90"/>
      <c r="L272" s="90"/>
      <c r="M272" s="16"/>
    </row>
    <row r="273" spans="1:13" ht="14.25" customHeight="1" thickTop="1">
      <c r="A273" s="520"/>
      <c r="B273" s="54"/>
      <c r="C273" s="28" t="s">
        <v>51</v>
      </c>
      <c r="D273" s="28"/>
      <c r="E273" s="55"/>
      <c r="F273" s="26"/>
      <c r="G273" s="26" t="s">
        <v>188</v>
      </c>
      <c r="H273" s="26"/>
      <c r="I273" s="21"/>
      <c r="J273" s="57"/>
      <c r="K273" s="57"/>
      <c r="L273" s="57"/>
      <c r="M273" s="16"/>
    </row>
    <row r="274" spans="1:13" ht="12.75" customHeight="1">
      <c r="A274" s="519"/>
      <c r="B274" s="54"/>
      <c r="C274" s="28"/>
      <c r="D274" s="28" t="s">
        <v>51</v>
      </c>
      <c r="E274" s="55"/>
      <c r="F274" s="26"/>
      <c r="G274" s="26"/>
      <c r="H274" s="26" t="s">
        <v>6</v>
      </c>
      <c r="I274" s="21"/>
      <c r="J274" s="57"/>
      <c r="K274" s="57"/>
      <c r="L274" s="57"/>
      <c r="M274" s="16"/>
    </row>
    <row r="275" spans="1:13" ht="12.75">
      <c r="A275" s="463" t="s">
        <v>588</v>
      </c>
      <c r="B275" s="54"/>
      <c r="C275" s="28"/>
      <c r="D275" s="28"/>
      <c r="E275" s="55" t="s">
        <v>51</v>
      </c>
      <c r="F275" s="26"/>
      <c r="G275" s="26"/>
      <c r="H275" s="21" t="s">
        <v>156</v>
      </c>
      <c r="I275" s="16"/>
      <c r="J275" s="57">
        <v>30020</v>
      </c>
      <c r="K275" s="57">
        <v>30441</v>
      </c>
      <c r="L275" s="57">
        <v>45031</v>
      </c>
      <c r="M275" s="16"/>
    </row>
    <row r="276" spans="1:13" ht="12.75">
      <c r="A276" s="463" t="s">
        <v>588</v>
      </c>
      <c r="B276" s="54"/>
      <c r="C276" s="516"/>
      <c r="D276" s="28"/>
      <c r="E276" s="55" t="s">
        <v>54</v>
      </c>
      <c r="F276" s="26"/>
      <c r="G276" s="26"/>
      <c r="H276" s="21" t="s">
        <v>218</v>
      </c>
      <c r="I276" s="16"/>
      <c r="J276" s="57">
        <v>7911</v>
      </c>
      <c r="K276" s="57">
        <v>8025</v>
      </c>
      <c r="L276" s="57">
        <v>12133</v>
      </c>
      <c r="M276" s="16"/>
    </row>
    <row r="277" spans="1:12" ht="12.75">
      <c r="A277" s="463" t="s">
        <v>588</v>
      </c>
      <c r="B277" s="54"/>
      <c r="C277" s="28"/>
      <c r="D277" s="28"/>
      <c r="E277" s="55" t="s">
        <v>57</v>
      </c>
      <c r="F277" s="26"/>
      <c r="G277" s="26"/>
      <c r="H277" s="619" t="s">
        <v>8</v>
      </c>
      <c r="I277" s="620"/>
      <c r="J277" s="57">
        <v>4138</v>
      </c>
      <c r="K277" s="57">
        <v>4138</v>
      </c>
      <c r="L277" s="57">
        <v>4203</v>
      </c>
    </row>
    <row r="278" spans="1:12" ht="12.75">
      <c r="A278" s="463"/>
      <c r="B278" s="54"/>
      <c r="C278" s="28"/>
      <c r="D278" s="28" t="s">
        <v>54</v>
      </c>
      <c r="E278" s="55"/>
      <c r="F278" s="27"/>
      <c r="G278" s="27"/>
      <c r="H278" s="26" t="s">
        <v>9</v>
      </c>
      <c r="I278" s="21"/>
      <c r="J278" s="57"/>
      <c r="K278" s="57"/>
      <c r="L278" s="57"/>
    </row>
    <row r="279" spans="1:12" ht="12.75">
      <c r="A279" s="463"/>
      <c r="B279" s="54"/>
      <c r="C279" s="28"/>
      <c r="D279" s="28"/>
      <c r="E279" s="55" t="s">
        <v>51</v>
      </c>
      <c r="F279" s="27"/>
      <c r="G279" s="27"/>
      <c r="H279" s="27" t="s">
        <v>139</v>
      </c>
      <c r="I279" s="27"/>
      <c r="J279" s="57">
        <v>0</v>
      </c>
      <c r="K279" s="57">
        <v>0</v>
      </c>
      <c r="L279" s="57">
        <v>0</v>
      </c>
    </row>
    <row r="280" spans="1:12" ht="13.5" thickBot="1">
      <c r="A280" s="463"/>
      <c r="B280" s="54"/>
      <c r="C280" s="28"/>
      <c r="D280" s="28"/>
      <c r="E280" s="55" t="s">
        <v>54</v>
      </c>
      <c r="F280" s="27"/>
      <c r="G280" s="27"/>
      <c r="H280" s="27" t="s">
        <v>140</v>
      </c>
      <c r="I280" s="27"/>
      <c r="J280" s="57">
        <v>0</v>
      </c>
      <c r="K280" s="57">
        <v>0</v>
      </c>
      <c r="L280" s="57">
        <v>0</v>
      </c>
    </row>
    <row r="281" spans="1:12" ht="13.5" thickBot="1">
      <c r="A281" s="463"/>
      <c r="B281" s="54"/>
      <c r="C281" s="28"/>
      <c r="D281" s="28"/>
      <c r="E281" s="55"/>
      <c r="F281" s="64" t="s">
        <v>142</v>
      </c>
      <c r="G281" s="64"/>
      <c r="H281" s="64"/>
      <c r="I281" s="75"/>
      <c r="J281" s="66">
        <f>SUM(J275:J280)</f>
        <v>42069</v>
      </c>
      <c r="K281" s="66">
        <f>SUM(K275:K280)</f>
        <v>42604</v>
      </c>
      <c r="L281" s="66">
        <f>SUM(L275:L280)</f>
        <v>61367</v>
      </c>
    </row>
    <row r="282" spans="1:12" ht="12.75">
      <c r="A282" s="463"/>
      <c r="B282" s="54"/>
      <c r="C282" s="28" t="s">
        <v>54</v>
      </c>
      <c r="D282" s="28"/>
      <c r="E282" s="55"/>
      <c r="F282" s="71"/>
      <c r="G282" s="26" t="s">
        <v>189</v>
      </c>
      <c r="H282" s="26"/>
      <c r="I282" s="27"/>
      <c r="J282" s="57"/>
      <c r="K282" s="57"/>
      <c r="L282" s="57"/>
    </row>
    <row r="283" spans="1:12" ht="12.75">
      <c r="A283" s="463"/>
      <c r="B283" s="54"/>
      <c r="C283" s="28"/>
      <c r="D283" s="28" t="s">
        <v>51</v>
      </c>
      <c r="E283" s="55"/>
      <c r="F283" s="71"/>
      <c r="G283" s="26"/>
      <c r="H283" s="26" t="s">
        <v>6</v>
      </c>
      <c r="I283" s="16"/>
      <c r="J283" s="57"/>
      <c r="K283" s="57"/>
      <c r="L283" s="57"/>
    </row>
    <row r="284" spans="1:12" ht="12.75">
      <c r="A284" s="463"/>
      <c r="B284" s="54"/>
      <c r="C284" s="28"/>
      <c r="D284" s="28"/>
      <c r="E284" s="55" t="s">
        <v>51</v>
      </c>
      <c r="F284" s="71"/>
      <c r="G284" s="26"/>
      <c r="H284" s="27" t="s">
        <v>156</v>
      </c>
      <c r="I284" s="16"/>
      <c r="J284" s="57">
        <v>0</v>
      </c>
      <c r="K284" s="57">
        <v>0</v>
      </c>
      <c r="L284" s="57">
        <v>0</v>
      </c>
    </row>
    <row r="285" spans="1:12" ht="12.75">
      <c r="A285" s="463"/>
      <c r="B285" s="54"/>
      <c r="C285" s="28"/>
      <c r="D285" s="28"/>
      <c r="E285" s="55" t="s">
        <v>54</v>
      </c>
      <c r="F285" s="71"/>
      <c r="G285" s="26"/>
      <c r="H285" s="21" t="s">
        <v>137</v>
      </c>
      <c r="I285" s="16"/>
      <c r="J285" s="57">
        <v>0</v>
      </c>
      <c r="K285" s="57">
        <v>0</v>
      </c>
      <c r="L285" s="57">
        <v>0</v>
      </c>
    </row>
    <row r="286" spans="1:12" ht="13.5" thickBot="1">
      <c r="A286" s="463" t="s">
        <v>588</v>
      </c>
      <c r="B286" s="54"/>
      <c r="C286" s="28"/>
      <c r="D286" s="28"/>
      <c r="E286" s="55" t="s">
        <v>57</v>
      </c>
      <c r="F286" s="71"/>
      <c r="G286" s="26"/>
      <c r="H286" s="27" t="s">
        <v>8</v>
      </c>
      <c r="I286" s="16"/>
      <c r="J286" s="57">
        <v>200</v>
      </c>
      <c r="K286" s="57">
        <v>200</v>
      </c>
      <c r="L286" s="57">
        <v>250</v>
      </c>
    </row>
    <row r="287" spans="1:12" ht="13.5" thickBot="1">
      <c r="A287" s="463"/>
      <c r="B287" s="54"/>
      <c r="C287" s="28"/>
      <c r="D287" s="28"/>
      <c r="E287" s="55"/>
      <c r="F287" s="91" t="s">
        <v>142</v>
      </c>
      <c r="G287" s="64"/>
      <c r="H287" s="64"/>
      <c r="I287" s="75"/>
      <c r="J287" s="66">
        <v>200</v>
      </c>
      <c r="K287" s="66">
        <v>200</v>
      </c>
      <c r="L287" s="66">
        <v>250</v>
      </c>
    </row>
    <row r="288" spans="1:12" ht="14.25" thickBot="1" thickTop="1">
      <c r="A288" s="522"/>
      <c r="B288" s="523"/>
      <c r="C288" s="524"/>
      <c r="D288" s="524"/>
      <c r="E288" s="473"/>
      <c r="F288" s="475"/>
      <c r="G288" s="475" t="s">
        <v>605</v>
      </c>
      <c r="H288" s="475"/>
      <c r="I288" s="475"/>
      <c r="J288" s="474"/>
      <c r="K288" s="474"/>
      <c r="L288" s="474">
        <f>L275+L276+L277+L286</f>
        <v>61617</v>
      </c>
    </row>
    <row r="289" spans="1:12" ht="14.25" thickBot="1" thickTop="1">
      <c r="A289" s="463"/>
      <c r="B289" s="54"/>
      <c r="C289" s="28"/>
      <c r="D289" s="28"/>
      <c r="E289" s="473"/>
      <c r="F289" s="475"/>
      <c r="G289" s="475" t="s">
        <v>606</v>
      </c>
      <c r="H289" s="475"/>
      <c r="I289" s="475"/>
      <c r="J289" s="474"/>
      <c r="K289" s="474"/>
      <c r="L289" s="474">
        <v>0</v>
      </c>
    </row>
    <row r="290" spans="1:12" ht="14.25" thickBot="1" thickTop="1">
      <c r="A290" s="17"/>
      <c r="B290" s="17"/>
      <c r="C290" s="18"/>
      <c r="D290" s="18"/>
      <c r="E290" s="92"/>
      <c r="F290" s="93" t="s">
        <v>602</v>
      </c>
      <c r="G290" s="94"/>
      <c r="H290" s="94"/>
      <c r="I290" s="94"/>
      <c r="J290" s="95">
        <f>J281+J287</f>
        <v>42269</v>
      </c>
      <c r="K290" s="95">
        <f>K281+K287</f>
        <v>42804</v>
      </c>
      <c r="L290" s="95">
        <f>L281+L287</f>
        <v>61617</v>
      </c>
    </row>
    <row r="291" spans="1:12" ht="13.5" thickTop="1">
      <c r="A291" s="621"/>
      <c r="B291" s="627" t="s">
        <v>5</v>
      </c>
      <c r="C291" s="627"/>
      <c r="D291" s="627"/>
      <c r="E291" s="627"/>
      <c r="F291" s="627"/>
      <c r="G291" s="627"/>
      <c r="H291" s="627"/>
      <c r="I291" s="628"/>
      <c r="J291" s="625">
        <f>J34+J271+J290</f>
        <v>234488</v>
      </c>
      <c r="K291" s="625">
        <f>K34+K271+K290</f>
        <v>260624</v>
      </c>
      <c r="L291" s="625">
        <f>L34+L271+L290</f>
        <v>255818</v>
      </c>
    </row>
    <row r="292" spans="1:12" ht="13.5" thickBot="1">
      <c r="A292" s="622"/>
      <c r="B292" s="611"/>
      <c r="C292" s="611"/>
      <c r="D292" s="611"/>
      <c r="E292" s="611"/>
      <c r="F292" s="611"/>
      <c r="G292" s="611"/>
      <c r="H292" s="611"/>
      <c r="I292" s="612"/>
      <c r="J292" s="626"/>
      <c r="K292" s="626"/>
      <c r="L292" s="626"/>
    </row>
    <row r="293" spans="1:11" ht="12.75">
      <c r="A293" s="509"/>
      <c r="B293" s="16"/>
      <c r="C293" s="16"/>
      <c r="D293" s="16"/>
      <c r="E293" s="16"/>
      <c r="F293" s="16"/>
      <c r="G293" s="16"/>
      <c r="H293" s="16"/>
      <c r="I293" s="16"/>
      <c r="J293" s="16"/>
      <c r="K293" s="16"/>
    </row>
    <row r="294" spans="1:5" ht="12.75">
      <c r="A294" s="510"/>
      <c r="B294" s="470" t="s">
        <v>594</v>
      </c>
      <c r="C294" s="470"/>
      <c r="D294" s="470"/>
      <c r="E294" s="470"/>
    </row>
    <row r="295" spans="1:5" ht="12.75">
      <c r="A295" s="521"/>
      <c r="B295" s="470" t="s">
        <v>595</v>
      </c>
      <c r="C295" s="470"/>
      <c r="D295" s="470"/>
      <c r="E295" s="470"/>
    </row>
    <row r="296" ht="12.75">
      <c r="A296" s="617"/>
    </row>
    <row r="297" ht="12.75">
      <c r="A297" s="617"/>
    </row>
    <row r="299" ht="12.75">
      <c r="A299" s="469"/>
    </row>
    <row r="300" ht="12.75">
      <c r="A300" s="469"/>
    </row>
  </sheetData>
  <sheetProtection/>
  <autoFilter ref="B5:P279"/>
  <mergeCells count="149">
    <mergeCell ref="W226:W227"/>
    <mergeCell ref="M216:W217"/>
    <mergeCell ref="M218:M220"/>
    <mergeCell ref="N218:N220"/>
    <mergeCell ref="O218:O220"/>
    <mergeCell ref="P218:P220"/>
    <mergeCell ref="Q218:Q220"/>
    <mergeCell ref="R218:R220"/>
    <mergeCell ref="S218:S220"/>
    <mergeCell ref="V226:V227"/>
    <mergeCell ref="R226:R227"/>
    <mergeCell ref="F195:F197"/>
    <mergeCell ref="G195:G197"/>
    <mergeCell ref="A195:A197"/>
    <mergeCell ref="K291:K292"/>
    <mergeCell ref="L8:L10"/>
    <mergeCell ref="H55:I55"/>
    <mergeCell ref="H99:I99"/>
    <mergeCell ref="I8:I10"/>
    <mergeCell ref="J8:J10"/>
    <mergeCell ref="A129:A130"/>
    <mergeCell ref="G8:G10"/>
    <mergeCell ref="Q226:Q227"/>
    <mergeCell ref="O226:O227"/>
    <mergeCell ref="P226:P227"/>
    <mergeCell ref="B131:B133"/>
    <mergeCell ref="C131:C133"/>
    <mergeCell ref="D131:D133"/>
    <mergeCell ref="E131:E133"/>
    <mergeCell ref="F131:F133"/>
    <mergeCell ref="H48:I48"/>
    <mergeCell ref="B1:L1"/>
    <mergeCell ref="B3:L3"/>
    <mergeCell ref="B6:L7"/>
    <mergeCell ref="B8:B10"/>
    <mergeCell ref="C8:C10"/>
    <mergeCell ref="D8:D10"/>
    <mergeCell ref="E8:E10"/>
    <mergeCell ref="H8:H10"/>
    <mergeCell ref="F8:F10"/>
    <mergeCell ref="M48:M55"/>
    <mergeCell ref="I68:I70"/>
    <mergeCell ref="J68:J70"/>
    <mergeCell ref="K68:K70"/>
    <mergeCell ref="L68:L70"/>
    <mergeCell ref="H16:I16"/>
    <mergeCell ref="H56:I56"/>
    <mergeCell ref="H40:I40"/>
    <mergeCell ref="H17:I17"/>
    <mergeCell ref="H44:I44"/>
    <mergeCell ref="U218:U220"/>
    <mergeCell ref="M226:M227"/>
    <mergeCell ref="N226:N227"/>
    <mergeCell ref="H103:I103"/>
    <mergeCell ref="H85:I85"/>
    <mergeCell ref="H91:I91"/>
    <mergeCell ref="H104:I104"/>
    <mergeCell ref="L131:L133"/>
    <mergeCell ref="O95:O96"/>
    <mergeCell ref="H171:I171"/>
    <mergeCell ref="T46:T53"/>
    <mergeCell ref="S46:S53"/>
    <mergeCell ref="N46:N53"/>
    <mergeCell ref="O46:O53"/>
    <mergeCell ref="Q46:Q53"/>
    <mergeCell ref="P46:P53"/>
    <mergeCell ref="R46:R53"/>
    <mergeCell ref="H114:I114"/>
    <mergeCell ref="H140:I140"/>
    <mergeCell ref="H165:I165"/>
    <mergeCell ref="M96:M98"/>
    <mergeCell ref="N95:N96"/>
    <mergeCell ref="H118:I118"/>
    <mergeCell ref="H141:I141"/>
    <mergeCell ref="B129:L130"/>
    <mergeCell ref="K131:K133"/>
    <mergeCell ref="U95:U96"/>
    <mergeCell ref="S95:S96"/>
    <mergeCell ref="T95:T96"/>
    <mergeCell ref="R95:R96"/>
    <mergeCell ref="Q95:Q96"/>
    <mergeCell ref="P95:P96"/>
    <mergeCell ref="H183:I183"/>
    <mergeCell ref="B195:B197"/>
    <mergeCell ref="C195:C197"/>
    <mergeCell ref="D195:D197"/>
    <mergeCell ref="E195:E197"/>
    <mergeCell ref="G258:G260"/>
    <mergeCell ref="H258:H260"/>
    <mergeCell ref="H201:I201"/>
    <mergeCell ref="H187:I187"/>
    <mergeCell ref="H213:I213"/>
    <mergeCell ref="L195:L197"/>
    <mergeCell ref="J291:J292"/>
    <mergeCell ref="V218:V220"/>
    <mergeCell ref="W218:W220"/>
    <mergeCell ref="B291:I292"/>
    <mergeCell ref="S226:S227"/>
    <mergeCell ref="T226:T227"/>
    <mergeCell ref="U226:U227"/>
    <mergeCell ref="T218:T220"/>
    <mergeCell ref="L291:L292"/>
    <mergeCell ref="H236:I236"/>
    <mergeCell ref="I195:I197"/>
    <mergeCell ref="I258:I260"/>
    <mergeCell ref="K195:K197"/>
    <mergeCell ref="H207:I207"/>
    <mergeCell ref="J258:J260"/>
    <mergeCell ref="K258:K260"/>
    <mergeCell ref="A6:A7"/>
    <mergeCell ref="A8:A10"/>
    <mergeCell ref="A131:A133"/>
    <mergeCell ref="A291:A292"/>
    <mergeCell ref="K8:K10"/>
    <mergeCell ref="H28:I28"/>
    <mergeCell ref="H131:H133"/>
    <mergeCell ref="I131:I133"/>
    <mergeCell ref="H179:I179"/>
    <mergeCell ref="J131:J133"/>
    <mergeCell ref="G68:G70"/>
    <mergeCell ref="H68:H70"/>
    <mergeCell ref="G131:G133"/>
    <mergeCell ref="A296:A297"/>
    <mergeCell ref="A107:A108"/>
    <mergeCell ref="H195:H197"/>
    <mergeCell ref="H240:I240"/>
    <mergeCell ref="H175:I175"/>
    <mergeCell ref="H218:I218"/>
    <mergeCell ref="H277:I277"/>
    <mergeCell ref="E258:E260"/>
    <mergeCell ref="F258:F260"/>
    <mergeCell ref="A66:A67"/>
    <mergeCell ref="B66:L67"/>
    <mergeCell ref="A68:A70"/>
    <mergeCell ref="B68:B70"/>
    <mergeCell ref="C68:C70"/>
    <mergeCell ref="D68:D70"/>
    <mergeCell ref="E68:E70"/>
    <mergeCell ref="F68:F70"/>
    <mergeCell ref="L258:L260"/>
    <mergeCell ref="A193:A194"/>
    <mergeCell ref="B193:L194"/>
    <mergeCell ref="A256:A257"/>
    <mergeCell ref="B256:L257"/>
    <mergeCell ref="A258:A260"/>
    <mergeCell ref="B258:B260"/>
    <mergeCell ref="J195:J197"/>
    <mergeCell ref="C258:C260"/>
    <mergeCell ref="D258:D26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12" max="3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V834"/>
  <sheetViews>
    <sheetView zoomScalePageLayoutView="0" workbookViewId="0" topLeftCell="A31">
      <selection activeCell="B26" sqref="B26"/>
    </sheetView>
  </sheetViews>
  <sheetFormatPr defaultColWidth="9.00390625" defaultRowHeight="12.75"/>
  <cols>
    <col min="1" max="1" width="55.25390625" style="1" customWidth="1"/>
    <col min="2" max="2" width="31.25390625" style="1" customWidth="1"/>
    <col min="3" max="16384" width="9.125" style="1" customWidth="1"/>
  </cols>
  <sheetData>
    <row r="2" spans="1:10" ht="15.75">
      <c r="A2" s="641" t="s">
        <v>305</v>
      </c>
      <c r="B2" s="641"/>
      <c r="C2" s="193"/>
      <c r="D2" s="193"/>
      <c r="E2" s="194"/>
      <c r="F2" s="194"/>
      <c r="G2" s="194"/>
      <c r="H2" s="194"/>
      <c r="J2" s="195"/>
    </row>
    <row r="4" spans="1:10" ht="15.75">
      <c r="A4" s="641" t="s">
        <v>306</v>
      </c>
      <c r="B4" s="641"/>
      <c r="C4" s="193"/>
      <c r="D4" s="193"/>
      <c r="E4" s="194"/>
      <c r="F4" s="194"/>
      <c r="G4" s="194"/>
      <c r="H4" s="194"/>
      <c r="J4" s="195"/>
    </row>
    <row r="6" ht="16.5" thickBot="1">
      <c r="J6" s="4"/>
    </row>
    <row r="7" spans="1:10" ht="15.75" customHeight="1">
      <c r="A7" s="642" t="s">
        <v>307</v>
      </c>
      <c r="B7" s="644" t="s">
        <v>538</v>
      </c>
      <c r="C7" s="196"/>
      <c r="J7" s="4"/>
    </row>
    <row r="8" spans="1:10" ht="16.5" thickBot="1">
      <c r="A8" s="643"/>
      <c r="B8" s="645"/>
      <c r="C8" s="196"/>
      <c r="J8" s="4"/>
    </row>
    <row r="9" spans="1:2" ht="12.75">
      <c r="A9" s="189"/>
      <c r="B9" s="189"/>
    </row>
    <row r="10" spans="1:2" ht="16.5" thickBot="1">
      <c r="A10" s="197" t="s">
        <v>308</v>
      </c>
      <c r="B10" s="131"/>
    </row>
    <row r="11" spans="1:2" ht="15.75">
      <c r="A11" s="449" t="s">
        <v>573</v>
      </c>
      <c r="B11" s="199">
        <v>1</v>
      </c>
    </row>
    <row r="12" spans="1:2" ht="15.75">
      <c r="A12" s="200" t="s">
        <v>309</v>
      </c>
      <c r="B12" s="201">
        <v>1</v>
      </c>
    </row>
    <row r="13" spans="1:2" ht="15.75">
      <c r="A13" s="200" t="s">
        <v>574</v>
      </c>
      <c r="B13" s="201">
        <v>1</v>
      </c>
    </row>
    <row r="14" spans="1:2" ht="15.75">
      <c r="A14" s="200" t="s">
        <v>310</v>
      </c>
      <c r="B14" s="201">
        <v>5</v>
      </c>
    </row>
    <row r="15" spans="1:2" ht="15.75">
      <c r="A15" s="200" t="s">
        <v>575</v>
      </c>
      <c r="B15" s="201">
        <v>3</v>
      </c>
    </row>
    <row r="16" spans="1:2" ht="16.5" thickBot="1">
      <c r="A16" s="451" t="s">
        <v>576</v>
      </c>
      <c r="B16" s="452">
        <v>1</v>
      </c>
    </row>
    <row r="17" spans="1:2" ht="16.5" thickBot="1">
      <c r="A17" s="456" t="s">
        <v>580</v>
      </c>
      <c r="B17" s="457">
        <v>1</v>
      </c>
    </row>
    <row r="18" spans="1:2" ht="16.5" thickBot="1">
      <c r="A18" s="202" t="s">
        <v>237</v>
      </c>
      <c r="B18" s="203">
        <f>SUM(B11:B17)</f>
        <v>13</v>
      </c>
    </row>
    <row r="19" spans="1:2" ht="15.75">
      <c r="A19" s="204"/>
      <c r="B19" s="431"/>
    </row>
    <row r="20" spans="1:2" ht="15.75">
      <c r="A20" s="205" t="s">
        <v>311</v>
      </c>
      <c r="B20" s="432"/>
    </row>
    <row r="21" spans="1:2" ht="15.75">
      <c r="A21" s="206" t="s">
        <v>312</v>
      </c>
      <c r="B21" s="422">
        <v>1</v>
      </c>
    </row>
    <row r="22" spans="1:2" ht="15.75">
      <c r="A22" s="200" t="s">
        <v>498</v>
      </c>
      <c r="B22" s="433">
        <v>1</v>
      </c>
    </row>
    <row r="23" spans="1:2" ht="15.75">
      <c r="A23" s="206" t="s">
        <v>581</v>
      </c>
      <c r="B23" s="422">
        <v>1</v>
      </c>
    </row>
    <row r="24" spans="1:2" ht="15.75">
      <c r="A24" s="206" t="s">
        <v>313</v>
      </c>
      <c r="B24" s="422">
        <v>4</v>
      </c>
    </row>
    <row r="25" spans="1:2" ht="15.75">
      <c r="A25" s="206" t="s">
        <v>318</v>
      </c>
      <c r="B25" s="422">
        <v>1</v>
      </c>
    </row>
    <row r="26" spans="1:2" ht="15.75">
      <c r="A26" s="206" t="s">
        <v>388</v>
      </c>
      <c r="B26" s="422">
        <v>1</v>
      </c>
    </row>
    <row r="27" spans="1:2" ht="16.5" thickBot="1">
      <c r="A27" s="207" t="s">
        <v>237</v>
      </c>
      <c r="B27" s="208">
        <f>SUM(B21:B26)</f>
        <v>9</v>
      </c>
    </row>
    <row r="28" spans="1:2" ht="15.75">
      <c r="A28" s="209"/>
      <c r="B28" s="210"/>
    </row>
    <row r="29" spans="1:2" ht="16.5" thickBot="1">
      <c r="A29" s="197" t="s">
        <v>484</v>
      </c>
      <c r="B29" s="450"/>
    </row>
    <row r="30" spans="1:2" ht="15.75">
      <c r="A30" s="198" t="s">
        <v>314</v>
      </c>
      <c r="B30" s="199">
        <v>1</v>
      </c>
    </row>
    <row r="31" spans="1:2" ht="15.75">
      <c r="A31" s="200" t="s">
        <v>315</v>
      </c>
      <c r="B31" s="201">
        <v>1</v>
      </c>
    </row>
    <row r="32" spans="1:2" ht="15.75">
      <c r="A32" s="200" t="s">
        <v>316</v>
      </c>
      <c r="B32" s="201">
        <v>7</v>
      </c>
    </row>
    <row r="33" spans="1:2" ht="15.75">
      <c r="A33" s="200" t="s">
        <v>577</v>
      </c>
      <c r="B33" s="201">
        <v>1</v>
      </c>
    </row>
    <row r="34" spans="1:2" ht="16.5" thickBot="1">
      <c r="A34" s="200" t="s">
        <v>317</v>
      </c>
      <c r="B34" s="201">
        <v>4</v>
      </c>
    </row>
    <row r="35" spans="1:2" ht="16.5" thickBot="1">
      <c r="A35" s="211" t="s">
        <v>237</v>
      </c>
      <c r="B35" s="212">
        <f>SUM(B30:B34)</f>
        <v>14</v>
      </c>
    </row>
    <row r="36" spans="1:178" ht="16.5" thickBot="1">
      <c r="A36" s="213"/>
      <c r="B36" s="21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</row>
    <row r="37" spans="1:178" ht="16.5" thickBot="1">
      <c r="A37" s="436" t="s">
        <v>500</v>
      </c>
      <c r="B37" s="435">
        <f>B18+B27+B35</f>
        <v>36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</row>
    <row r="38" spans="1:178" ht="20.25" customHeight="1" thickBot="1">
      <c r="A38" s="215"/>
      <c r="B38" s="2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</row>
    <row r="39" spans="1:178" ht="16.5" thickBot="1">
      <c r="A39" s="437" t="s">
        <v>501</v>
      </c>
      <c r="B39" s="21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</row>
    <row r="40" spans="1:178" ht="27" thickBot="1">
      <c r="A40" s="453" t="s">
        <v>579</v>
      </c>
      <c r="B40" s="219">
        <v>64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</row>
    <row r="41" spans="1:178" ht="16.5" thickBot="1">
      <c r="A41" s="434" t="s">
        <v>499</v>
      </c>
      <c r="B41" s="219">
        <v>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</row>
    <row r="42" spans="1:178" ht="16.5" thickBot="1">
      <c r="A42" s="218" t="s">
        <v>578</v>
      </c>
      <c r="B42" s="219">
        <v>14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</row>
    <row r="43" spans="1:178" ht="16.5" thickBot="1">
      <c r="A43" s="211" t="s">
        <v>237</v>
      </c>
      <c r="B43" s="220">
        <f>SUM(B40:B42)</f>
        <v>78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</row>
    <row r="44" spans="1:178" ht="16.5" thickBot="1">
      <c r="A44" s="221"/>
      <c r="B44" s="26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</row>
    <row r="45" spans="1:178" ht="17.25" thickBot="1" thickTop="1">
      <c r="A45" s="222" t="s">
        <v>319</v>
      </c>
      <c r="B45" s="267">
        <f>B18+B27+B35+B43</f>
        <v>114</v>
      </c>
      <c r="C45" s="16"/>
      <c r="D45" s="16"/>
      <c r="E45" s="16"/>
      <c r="F45" s="16"/>
      <c r="G45" s="16"/>
      <c r="H45" s="16"/>
      <c r="I45" s="16"/>
      <c r="J45" s="223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</row>
    <row r="46" spans="3:178" ht="15.75">
      <c r="C46" s="16"/>
      <c r="D46" s="16"/>
      <c r="E46" s="16"/>
      <c r="F46" s="16"/>
      <c r="G46" s="16"/>
      <c r="H46" s="16"/>
      <c r="I46" s="16"/>
      <c r="J46" s="223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</row>
    <row r="47" spans="1:178" ht="15.75">
      <c r="A47" s="3"/>
      <c r="C47" s="16"/>
      <c r="D47" s="16"/>
      <c r="E47" s="16"/>
      <c r="F47" s="16"/>
      <c r="G47" s="16"/>
      <c r="H47" s="16"/>
      <c r="I47" s="16"/>
      <c r="J47" s="223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</row>
    <row r="48" spans="3:178" ht="15.75">
      <c r="C48" s="16"/>
      <c r="D48" s="16"/>
      <c r="E48" s="16"/>
      <c r="F48" s="16"/>
      <c r="G48" s="16"/>
      <c r="H48" s="16"/>
      <c r="I48" s="16"/>
      <c r="J48" s="223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</row>
    <row r="49" spans="1:178" ht="15.75">
      <c r="A49" s="3"/>
      <c r="C49" s="16"/>
      <c r="D49" s="16"/>
      <c r="E49" s="16"/>
      <c r="F49" s="16"/>
      <c r="G49" s="16"/>
      <c r="H49" s="16"/>
      <c r="I49" s="16"/>
      <c r="J49" s="223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</row>
    <row r="50" spans="3:178" ht="15.75">
      <c r="C50" s="16"/>
      <c r="D50" s="16"/>
      <c r="E50" s="16"/>
      <c r="F50" s="16"/>
      <c r="G50" s="16"/>
      <c r="H50" s="16"/>
      <c r="I50" s="16"/>
      <c r="J50" s="223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</row>
    <row r="51" spans="3:178" ht="15.75">
      <c r="C51" s="16"/>
      <c r="D51" s="16"/>
      <c r="E51" s="16"/>
      <c r="F51" s="16"/>
      <c r="G51" s="16"/>
      <c r="H51" s="16"/>
      <c r="I51" s="16"/>
      <c r="J51" s="223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</row>
    <row r="52" spans="3:178" ht="15.75">
      <c r="C52" s="16"/>
      <c r="D52" s="16"/>
      <c r="E52" s="16"/>
      <c r="F52" s="16"/>
      <c r="G52" s="16"/>
      <c r="H52" s="16"/>
      <c r="I52" s="16"/>
      <c r="J52" s="223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</row>
    <row r="53" spans="3:178" ht="15.75">
      <c r="C53" s="16"/>
      <c r="D53" s="16"/>
      <c r="E53" s="16"/>
      <c r="F53" s="16"/>
      <c r="G53" s="16"/>
      <c r="H53" s="16"/>
      <c r="I53" s="16"/>
      <c r="J53" s="223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</row>
    <row r="54" spans="3:178" ht="12.7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</row>
    <row r="55" spans="3:178" ht="12.7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</row>
    <row r="56" spans="3:178" ht="12.7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</row>
    <row r="57" spans="3:178" ht="12.7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</row>
    <row r="58" spans="3:178" ht="12.7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</row>
    <row r="59" spans="3:178" ht="12.7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</row>
    <row r="60" spans="3:178" ht="12.7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</row>
    <row r="61" spans="3:178" ht="12.7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</row>
    <row r="62" spans="3:178" ht="12.7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</row>
    <row r="63" spans="3:178" ht="12.7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</row>
    <row r="64" spans="3:178" ht="12.7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</row>
    <row r="65" spans="3:178" ht="12.7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</row>
    <row r="66" spans="3:178" ht="12.7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</row>
    <row r="67" spans="3:178" ht="12.7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</row>
    <row r="68" spans="3:178" ht="12.7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</row>
    <row r="69" spans="3:178" ht="12.7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</row>
    <row r="70" spans="3:178" ht="12.7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</row>
    <row r="71" spans="3:178" ht="12.7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</row>
    <row r="72" spans="3:178" ht="12.7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</row>
    <row r="73" spans="3:178" ht="12.7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</row>
    <row r="74" spans="3:178" ht="12.7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</row>
    <row r="75" spans="3:178" ht="12.7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</row>
    <row r="76" spans="3:178" ht="12.7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</row>
    <row r="77" spans="3:178" ht="12.7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</row>
    <row r="78" spans="3:178" ht="12.7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</row>
    <row r="79" spans="3:178" ht="12.7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</row>
    <row r="80" spans="3:178" ht="12.7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</row>
    <row r="81" spans="3:178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</row>
    <row r="82" spans="3:178" ht="12.7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</row>
    <row r="83" spans="3:178" ht="12.7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</row>
    <row r="84" spans="3:178" ht="12.7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</row>
    <row r="85" spans="3:178" ht="12.7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</row>
    <row r="86" spans="3:178" ht="12.7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</row>
    <row r="87" spans="3:178" ht="12.7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</row>
    <row r="88" spans="3:178" ht="12.7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</row>
    <row r="89" spans="3:178" ht="12.7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</row>
    <row r="90" spans="3:178" ht="12.7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</row>
    <row r="91" spans="3:178" ht="12.7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</row>
    <row r="92" spans="3:178" ht="12.7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</row>
    <row r="93" spans="3:178" ht="12.7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</row>
    <row r="94" spans="3:178" ht="12.7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</row>
    <row r="95" spans="3:178" ht="12.7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</row>
    <row r="96" spans="3:178" ht="12.7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</row>
    <row r="97" spans="3:178" ht="12.7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</row>
    <row r="98" spans="3:178" ht="12.7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</row>
    <row r="99" spans="3:178" ht="12.7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</row>
    <row r="100" spans="3:178" ht="12.7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</row>
    <row r="101" spans="3:178" ht="12.7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</row>
    <row r="102" spans="3:178" ht="12.7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</row>
    <row r="103" spans="3:178" ht="12.7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</row>
    <row r="104" spans="3:178" ht="12.7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</row>
    <row r="105" spans="3:178" ht="12.7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</row>
    <row r="106" spans="3:178" ht="12.7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</row>
    <row r="107" spans="3:178" ht="12.7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</row>
    <row r="108" spans="3:178" ht="12.7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</row>
    <row r="109" spans="3:178" ht="12.7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</row>
    <row r="110" spans="3:178" ht="12.7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</row>
    <row r="111" spans="3:178" ht="12.7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</row>
    <row r="112" spans="3:178" ht="12.7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</row>
    <row r="113" spans="3:178" ht="12.7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</row>
    <row r="114" spans="3:178" ht="12.7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</row>
    <row r="115" spans="3:178" ht="12.7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</row>
    <row r="116" spans="3:178" ht="12.7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</row>
    <row r="117" spans="3:178" ht="12.7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</row>
    <row r="118" spans="3:178" ht="12.7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</row>
    <row r="119" spans="3:178" ht="12.7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</row>
    <row r="120" spans="3:178" ht="12.7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</row>
    <row r="121" spans="3:178" ht="12.7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</row>
    <row r="122" spans="3:178" ht="12.7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</row>
    <row r="123" spans="3:178" ht="12.7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</row>
    <row r="124" spans="3:178" ht="12.7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</row>
    <row r="125" spans="3:178" ht="12.7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</row>
    <row r="126" spans="3:178" ht="12.7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</row>
    <row r="127" spans="3:178" ht="12.7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</row>
    <row r="128" spans="3:178" ht="12.7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</row>
    <row r="129" spans="3:178" ht="12.7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</row>
    <row r="130" spans="3:178" ht="12.7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</row>
    <row r="131" spans="3:178" ht="12.7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</row>
    <row r="132" spans="3:178" ht="12.7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</row>
    <row r="133" spans="3:178" ht="12.7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</row>
    <row r="134" spans="3:178" ht="12.7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</row>
    <row r="135" spans="3:178" ht="12.7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</row>
    <row r="136" spans="3:178" ht="12.7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</row>
    <row r="137" spans="3:178" ht="12.7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</row>
    <row r="138" spans="3:178" ht="12.7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</row>
    <row r="139" spans="3:178" ht="12.7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</row>
    <row r="140" spans="3:178" ht="12.7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</row>
    <row r="141" spans="3:178" ht="12.7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</row>
    <row r="142" spans="3:178" ht="12.7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</row>
    <row r="143" spans="3:178" ht="12.7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</row>
    <row r="144" spans="3:178" ht="12.7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</row>
    <row r="145" spans="3:178" ht="12.7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</row>
    <row r="146" spans="3:178" ht="12.7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</row>
    <row r="147" spans="3:178" ht="12.7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</row>
    <row r="148" spans="3:178" ht="12.7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</row>
    <row r="149" spans="3:178" ht="12.7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</row>
    <row r="150" spans="3:178" ht="12.7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</row>
    <row r="151" spans="3:178" ht="12.7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</row>
    <row r="152" spans="3:178" ht="12.7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</row>
    <row r="153" spans="3:178" ht="12.7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</row>
    <row r="154" spans="3:178" ht="12.7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</row>
    <row r="155" spans="3:178" ht="12.7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</row>
    <row r="156" spans="3:178" ht="12.7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</row>
    <row r="157" spans="3:178" ht="12.7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</row>
    <row r="158" spans="3:178" ht="12.7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</row>
    <row r="159" spans="3:178" ht="12.7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</row>
    <row r="160" spans="3:178" ht="12.7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</row>
    <row r="161" spans="3:178" ht="12.7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</row>
    <row r="162" spans="3:178" ht="12.7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</row>
    <row r="163" spans="3:178" ht="12.7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</row>
    <row r="164" spans="3:178" ht="12.7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</row>
    <row r="165" spans="3:178" ht="12.7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</row>
    <row r="166" spans="3:178" ht="12.7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</row>
    <row r="167" spans="3:178" ht="12.7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</row>
    <row r="168" spans="3:178" ht="12.7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</row>
    <row r="169" spans="3:178" ht="12.7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</row>
    <row r="170" spans="3:178" ht="12.7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</row>
    <row r="171" spans="3:178" ht="12.7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</row>
    <row r="172" spans="3:178" ht="12.7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</row>
    <row r="173" spans="3:178" ht="12.7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</row>
    <row r="174" spans="3:178" ht="12.7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</row>
    <row r="175" spans="3:178" ht="12.7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</row>
    <row r="176" spans="3:178" ht="12.7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</row>
    <row r="177" spans="3:178" ht="12.7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</row>
    <row r="178" spans="3:178" ht="12.7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</row>
    <row r="179" spans="3:178" ht="12.7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</row>
    <row r="180" spans="3:178" ht="12.7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</row>
    <row r="181" spans="3:178" ht="12.7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</row>
    <row r="182" spans="3:178" ht="12.7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</row>
    <row r="183" spans="3:178" ht="12.7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</row>
    <row r="184" spans="3:178" ht="12.7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</row>
    <row r="185" spans="3:178" ht="12.7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</row>
    <row r="186" spans="3:178" ht="12.7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</row>
    <row r="187" spans="3:178" ht="12.7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</row>
    <row r="188" spans="3:178" ht="12.7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</row>
    <row r="189" spans="3:178" ht="12.7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</row>
    <row r="190" spans="3:178" ht="12.7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</row>
    <row r="191" spans="3:178" ht="12.7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</row>
    <row r="192" spans="3:178" ht="12.7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</row>
    <row r="193" spans="3:178" ht="12.7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</row>
    <row r="194" spans="3:178" ht="12.7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</row>
    <row r="195" spans="3:178" ht="12.7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</row>
    <row r="196" spans="3:178" ht="12.7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</row>
    <row r="197" spans="3:178" ht="12.7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</row>
    <row r="198" spans="3:178" ht="12.7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</row>
    <row r="199" spans="3:178" ht="12.7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</row>
    <row r="200" spans="3:178" ht="12.7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</row>
    <row r="201" spans="3:178" ht="12.7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</row>
    <row r="202" spans="3:178" ht="12.7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</row>
    <row r="203" spans="3:178" ht="12.7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</row>
    <row r="204" spans="3:178" ht="12.7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</row>
    <row r="205" spans="3:178" ht="12.7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</row>
    <row r="206" spans="3:178" ht="12.7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</row>
    <row r="207" spans="3:178" ht="12.7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</row>
    <row r="208" spans="3:178" ht="12.7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</row>
    <row r="209" spans="3:178" ht="12.7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</row>
    <row r="210" spans="3:178" ht="12.7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</row>
    <row r="211" spans="3:178" ht="12.7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</row>
    <row r="212" spans="3:178" ht="12.7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</row>
    <row r="213" spans="3:178" ht="12.7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</row>
    <row r="214" spans="3:178" ht="12.7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</row>
    <row r="215" spans="3:178" ht="12.7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</row>
    <row r="216" spans="3:178" ht="12.7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</row>
    <row r="217" spans="3:178" ht="12.7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</row>
    <row r="218" spans="3:178" ht="12.7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</row>
    <row r="219" spans="3:178" ht="12.7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</row>
    <row r="220" spans="3:178" ht="12.7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</row>
    <row r="221" spans="3:178" ht="12.7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</row>
    <row r="222" spans="3:178" ht="12.75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</row>
    <row r="223" spans="3:178" ht="12.75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</row>
    <row r="224" spans="3:178" ht="12.75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</row>
    <row r="225" spans="3:178" ht="12.75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</row>
    <row r="226" spans="3:178" ht="12.75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</row>
    <row r="227" spans="3:178" ht="12.75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</row>
    <row r="228" spans="3:178" ht="12.75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</row>
    <row r="229" spans="3:178" ht="12.75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</row>
    <row r="230" spans="3:178" ht="12.75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</row>
    <row r="231" spans="3:178" ht="12.75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</row>
    <row r="232" spans="3:178" ht="12.75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</row>
    <row r="233" spans="3:178" ht="12.75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</row>
    <row r="234" spans="3:178" ht="12.75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</row>
    <row r="235" spans="3:178" ht="12.75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</row>
    <row r="236" spans="3:178" ht="12.75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</row>
    <row r="237" spans="3:178" ht="12.75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</row>
    <row r="238" spans="3:178" ht="12.75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</row>
    <row r="239" spans="3:178" ht="12.75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</row>
    <row r="240" spans="3:178" ht="12.75"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</row>
    <row r="241" spans="3:178" ht="12.75"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</row>
    <row r="242" spans="3:178" ht="12.75"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</row>
    <row r="243" spans="3:178" ht="12.75"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</row>
    <row r="244" spans="3:178" ht="12.75"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</row>
    <row r="245" spans="3:178" ht="12.75"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</row>
    <row r="246" spans="3:178" ht="12.75"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</row>
    <row r="247" spans="3:178" ht="12.75"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</row>
    <row r="248" spans="3:178" ht="12.75"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</row>
    <row r="249" spans="3:178" ht="12.75"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</row>
    <row r="250" spans="3:178" ht="12.75"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</row>
    <row r="251" spans="3:178" ht="12.75"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</row>
    <row r="252" spans="3:178" ht="12.75"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</row>
    <row r="253" spans="3:178" ht="12.75"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</row>
    <row r="254" spans="3:178" ht="12.75"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</row>
    <row r="255" spans="3:178" ht="12.75"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</row>
    <row r="256" spans="3:178" ht="12.75"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</row>
    <row r="257" spans="3:178" ht="12.75"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</row>
    <row r="258" spans="3:178" ht="12.75"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</row>
    <row r="259" spans="3:178" ht="12.75"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</row>
    <row r="260" spans="3:178" ht="12.75"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</row>
    <row r="261" spans="3:178" ht="12.75"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</row>
    <row r="262" spans="3:178" ht="12.75"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</row>
    <row r="263" spans="3:178" ht="12.75"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</row>
    <row r="264" spans="3:178" ht="12.75"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</row>
    <row r="265" spans="3:178" ht="12.75"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</row>
    <row r="266" spans="3:178" ht="12.75"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</row>
    <row r="267" spans="3:178" ht="12.75"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</row>
    <row r="268" spans="3:178" ht="12.75"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</row>
    <row r="269" spans="3:178" ht="12.75"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</row>
    <row r="270" spans="3:178" ht="12.75"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</row>
    <row r="271" spans="3:178" ht="12.75"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</row>
    <row r="272" spans="3:178" ht="12.75"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</row>
    <row r="273" spans="3:178" ht="12.75"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</row>
    <row r="274" spans="3:178" ht="12.75"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</row>
    <row r="275" spans="3:178" ht="12.75"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</row>
    <row r="276" spans="3:178" ht="12.75"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</row>
    <row r="277" spans="3:178" ht="12.75"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</row>
    <row r="278" spans="3:178" ht="12.75"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</row>
    <row r="279" spans="3:178" ht="12.75"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</row>
    <row r="280" spans="3:178" ht="12.75"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</row>
    <row r="281" spans="3:178" ht="12.75"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</row>
    <row r="282" spans="3:178" ht="12.75"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</row>
    <row r="283" spans="3:178" ht="12.75"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</row>
    <row r="284" spans="3:178" ht="12.75"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</row>
    <row r="285" spans="3:178" ht="12.75"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</row>
    <row r="286" spans="3:178" ht="12.75"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</row>
    <row r="287" spans="3:178" ht="12.75"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</row>
    <row r="288" spans="3:178" ht="12.75"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</row>
    <row r="289" spans="3:178" ht="12.75"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</row>
    <row r="290" spans="3:178" ht="12.75"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</row>
    <row r="291" spans="3:178" ht="12.75"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</row>
    <row r="292" spans="3:178" ht="12.75"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</row>
    <row r="293" spans="3:178" ht="12.75"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</row>
    <row r="294" spans="3:178" ht="12.75"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</row>
    <row r="295" spans="3:178" ht="12.75"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</row>
    <row r="296" spans="3:178" ht="12.75"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</row>
    <row r="297" spans="3:178" ht="12.75"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</row>
    <row r="298" spans="3:178" ht="12.75"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</row>
    <row r="299" spans="3:178" ht="12.75"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</row>
    <row r="300" spans="3:178" ht="12.75"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</row>
    <row r="301" spans="3:178" ht="12.75"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</row>
    <row r="302" spans="3:178" ht="12.75"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</row>
    <row r="303" spans="3:178" ht="12.75"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</row>
    <row r="304" spans="3:178" ht="12.75"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</row>
    <row r="305" spans="3:178" ht="12.75"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</row>
    <row r="306" spans="3:178" ht="12.75"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</row>
    <row r="307" spans="3:178" ht="12.75"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</row>
    <row r="308" spans="3:178" ht="12.75"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</row>
    <row r="309" spans="3:178" ht="12.75"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</row>
    <row r="310" spans="3:178" ht="12.75"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</row>
    <row r="311" spans="3:178" ht="12.75"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</row>
    <row r="312" spans="3:178" ht="12.75"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</row>
    <row r="313" spans="3:178" ht="12.75"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</row>
    <row r="314" spans="3:178" ht="12.75"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</row>
    <row r="315" spans="3:178" ht="12.75"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</row>
    <row r="316" spans="3:178" ht="12.75"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</row>
    <row r="317" spans="3:178" ht="12.75"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</row>
    <row r="318" spans="3:178" ht="12.75"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</row>
    <row r="319" spans="3:178" ht="12.75"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</row>
    <row r="320" spans="3:178" ht="12.75"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</row>
    <row r="321" spans="3:178" ht="12.75"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</row>
    <row r="322" spans="3:178" ht="12.75"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</row>
    <row r="323" spans="3:178" ht="12.75"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</row>
    <row r="324" spans="3:178" ht="12.75"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</row>
    <row r="325" spans="3:178" ht="12.75"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</row>
    <row r="326" spans="3:178" ht="12.75"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</row>
    <row r="327" spans="3:178" ht="12.75"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</row>
    <row r="328" spans="3:178" ht="12.75"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</row>
    <row r="329" spans="3:178" ht="12.75"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</row>
    <row r="330" spans="3:178" ht="12.75"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</row>
    <row r="331" spans="3:178" ht="12.75"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</row>
    <row r="332" spans="3:178" ht="12.75"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</row>
    <row r="333" spans="3:178" ht="12.75"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</row>
    <row r="334" spans="3:178" ht="12.75"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</row>
    <row r="335" spans="3:178" ht="12.75"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</row>
    <row r="336" spans="3:178" ht="12.75"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</row>
    <row r="337" spans="3:178" ht="12.75"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</row>
    <row r="338" spans="3:178" ht="12.75"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</row>
    <row r="339" spans="3:178" ht="12.75"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</row>
    <row r="340" spans="3:178" ht="12.75"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</row>
    <row r="341" spans="3:178" ht="12.75"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</row>
    <row r="342" spans="3:178" ht="12.75"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</row>
    <row r="343" spans="3:178" ht="12.75"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</row>
    <row r="344" spans="3:178" ht="12.75"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</row>
    <row r="345" spans="3:178" ht="12.75"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</row>
    <row r="346" spans="3:178" ht="12.75"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</row>
    <row r="347" spans="3:178" ht="12.75"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</row>
    <row r="348" spans="3:178" ht="12.75"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</row>
    <row r="349" spans="3:178" ht="12.75"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</row>
    <row r="350" spans="3:178" ht="12.75"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</row>
    <row r="351" spans="3:178" ht="12.75"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</row>
    <row r="352" spans="3:178" ht="12.75"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</row>
    <row r="353" spans="3:178" ht="12.75"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</row>
    <row r="354" spans="3:178" ht="12.75"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</row>
    <row r="355" spans="3:178" ht="12.75"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</row>
    <row r="356" spans="3:178" ht="12.75"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</row>
    <row r="357" spans="3:178" ht="12.75"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</row>
    <row r="358" spans="3:178" ht="12.75"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</row>
    <row r="359" spans="3:178" ht="12.75"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</row>
    <row r="360" spans="3:178" ht="12.75"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</row>
    <row r="361" spans="3:178" ht="12.75"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</row>
    <row r="362" spans="3:178" ht="12.75"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</row>
    <row r="363" spans="3:178" ht="12.75"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</row>
    <row r="364" spans="3:178" ht="12.75"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</row>
    <row r="365" spans="3:178" ht="12.75"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</row>
    <row r="366" spans="3:178" ht="12.75"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</row>
    <row r="367" spans="3:178" ht="12.75"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</row>
    <row r="368" spans="3:178" ht="12.75"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</row>
    <row r="369" spans="3:178" ht="12.75"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</row>
    <row r="370" spans="3:178" ht="12.75"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</row>
    <row r="371" spans="3:178" ht="12.75"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</row>
    <row r="372" spans="3:178" ht="12.75"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</row>
    <row r="373" spans="3:178" ht="12.75"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</row>
    <row r="374" spans="3:178" ht="12.75"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</row>
    <row r="375" spans="3:178" ht="12.75"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</row>
    <row r="376" spans="3:178" ht="12.75"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</row>
    <row r="377" spans="3:178" ht="12.75"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</row>
    <row r="378" spans="3:178" ht="12.75"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</row>
    <row r="379" spans="3:178" ht="12.75"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</row>
    <row r="380" spans="3:178" ht="12.75"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</row>
    <row r="381" spans="3:178" ht="12.75"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</row>
    <row r="382" spans="3:178" ht="12.75"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</row>
    <row r="383" spans="3:178" ht="12.75"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</row>
    <row r="384" spans="3:178" ht="12.75"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</row>
    <row r="385" spans="3:178" ht="12.75"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</row>
    <row r="386" spans="3:178" ht="12.75"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</row>
    <row r="387" spans="3:178" ht="12.75"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</row>
    <row r="388" spans="3:178" ht="12.75"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</row>
    <row r="389" spans="3:178" ht="12.75"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</row>
    <row r="390" spans="3:178" ht="12.75"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</row>
    <row r="391" spans="3:178" ht="12.75"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</row>
    <row r="392" spans="3:178" ht="12.75"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</row>
    <row r="393" spans="3:178" ht="12.75"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</row>
    <row r="394" spans="3:178" ht="12.75"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</row>
    <row r="395" spans="3:178" ht="12.75"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</row>
    <row r="396" spans="3:178" ht="12.75"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</row>
    <row r="397" spans="3:178" ht="12.75"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</row>
    <row r="398" spans="3:178" ht="12.75"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</row>
    <row r="399" spans="3:178" ht="12.75"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</row>
    <row r="400" spans="3:178" ht="12.75"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</row>
    <row r="401" spans="3:178" ht="12.75"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</row>
    <row r="402" spans="3:178" ht="12.75"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</row>
    <row r="403" spans="3:178" ht="12.75"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</row>
    <row r="404" spans="3:178" ht="12.75"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</row>
    <row r="405" spans="3:178" ht="12.75"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</row>
    <row r="406" spans="3:178" ht="12.75"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</row>
    <row r="407" spans="3:178" ht="12.75"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</row>
    <row r="408" spans="3:178" ht="12.75"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</row>
    <row r="409" spans="3:178" ht="12.75"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</row>
    <row r="410" spans="3:178" ht="12.75"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</row>
    <row r="411" spans="3:178" ht="12.75"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</row>
    <row r="412" spans="3:178" ht="12.75"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</row>
    <row r="413" spans="3:178" ht="12.75"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</row>
    <row r="414" spans="3:178" ht="12.75"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</row>
    <row r="415" spans="3:178" ht="12.75"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</row>
    <row r="416" spans="3:178" ht="12.75"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</row>
    <row r="417" spans="3:178" ht="12.75"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</row>
    <row r="418" spans="3:178" ht="12.75"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</row>
    <row r="419" spans="3:178" ht="12.75"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</row>
    <row r="420" spans="3:178" ht="12.75"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</row>
    <row r="421" spans="3:178" ht="12.75"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</row>
    <row r="422" spans="3:178" ht="12.75"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</row>
    <row r="423" spans="3:178" ht="12.75"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</row>
    <row r="424" spans="3:178" ht="12.75"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</row>
    <row r="425" spans="3:178" ht="12.75"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</row>
    <row r="426" spans="3:178" ht="12.75"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</row>
    <row r="427" spans="3:178" ht="12.75"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</row>
    <row r="428" spans="3:178" ht="12.75"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</row>
    <row r="429" spans="3:178" ht="12.75"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</row>
    <row r="430" spans="3:178" ht="12.75"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</row>
    <row r="431" spans="3:178" ht="12.75"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</row>
    <row r="432" spans="3:178" ht="12.75"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</row>
    <row r="433" spans="3:178" ht="12.75"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</row>
    <row r="434" spans="3:178" ht="12.75"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</row>
    <row r="435" spans="3:178" ht="12.75"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</row>
    <row r="436" spans="3:178" ht="12.75"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</row>
    <row r="437" spans="3:178" ht="12.75"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D437" s="16"/>
      <c r="FE437" s="16"/>
      <c r="FF437" s="16"/>
      <c r="FG437" s="16"/>
      <c r="FH437" s="16"/>
      <c r="FI437" s="16"/>
      <c r="FJ437" s="16"/>
      <c r="FK437" s="16"/>
      <c r="FL437" s="16"/>
      <c r="FM437" s="16"/>
      <c r="FN437" s="16"/>
      <c r="FO437" s="16"/>
      <c r="FP437" s="16"/>
      <c r="FQ437" s="16"/>
      <c r="FR437" s="16"/>
      <c r="FS437" s="16"/>
      <c r="FT437" s="16"/>
      <c r="FU437" s="16"/>
      <c r="FV437" s="16"/>
    </row>
    <row r="438" spans="3:178" ht="12.75"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D438" s="16"/>
      <c r="FE438" s="16"/>
      <c r="FF438" s="16"/>
      <c r="FG438" s="16"/>
      <c r="FH438" s="16"/>
      <c r="FI438" s="16"/>
      <c r="FJ438" s="16"/>
      <c r="FK438" s="16"/>
      <c r="FL438" s="16"/>
      <c r="FM438" s="16"/>
      <c r="FN438" s="16"/>
      <c r="FO438" s="16"/>
      <c r="FP438" s="16"/>
      <c r="FQ438" s="16"/>
      <c r="FR438" s="16"/>
      <c r="FS438" s="16"/>
      <c r="FT438" s="16"/>
      <c r="FU438" s="16"/>
      <c r="FV438" s="16"/>
    </row>
    <row r="439" spans="3:178" ht="12.75"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  <c r="FI439" s="16"/>
      <c r="FJ439" s="16"/>
      <c r="FK439" s="16"/>
      <c r="FL439" s="16"/>
      <c r="FM439" s="16"/>
      <c r="FN439" s="16"/>
      <c r="FO439" s="16"/>
      <c r="FP439" s="16"/>
      <c r="FQ439" s="16"/>
      <c r="FR439" s="16"/>
      <c r="FS439" s="16"/>
      <c r="FT439" s="16"/>
      <c r="FU439" s="16"/>
      <c r="FV439" s="16"/>
    </row>
    <row r="440" spans="3:178" ht="12.75"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</row>
    <row r="441" spans="3:178" ht="12.75"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</row>
    <row r="442" spans="3:178" ht="12.75"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  <c r="FF442" s="16"/>
      <c r="FG442" s="16"/>
      <c r="FH442" s="16"/>
      <c r="FI442" s="16"/>
      <c r="FJ442" s="16"/>
      <c r="FK442" s="16"/>
      <c r="FL442" s="16"/>
      <c r="FM442" s="16"/>
      <c r="FN442" s="16"/>
      <c r="FO442" s="16"/>
      <c r="FP442" s="16"/>
      <c r="FQ442" s="16"/>
      <c r="FR442" s="16"/>
      <c r="FS442" s="16"/>
      <c r="FT442" s="16"/>
      <c r="FU442" s="16"/>
      <c r="FV442" s="16"/>
    </row>
    <row r="443" spans="3:178" ht="12.75"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</row>
    <row r="444" spans="3:178" ht="12.75"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</row>
    <row r="445" spans="3:178" ht="12.75"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</row>
    <row r="446" spans="3:178" ht="12.75"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</row>
    <row r="447" spans="3:178" ht="12.75"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</row>
    <row r="448" spans="3:178" ht="12.75"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</row>
    <row r="449" spans="3:178" ht="12.75"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</row>
    <row r="450" spans="3:178" ht="12.75"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</row>
    <row r="451" spans="3:178" ht="12.75"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</row>
    <row r="452" spans="3:178" ht="12.75"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</row>
    <row r="453" spans="3:178" ht="12.75"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</row>
    <row r="454" spans="3:178" ht="12.75"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</row>
    <row r="455" spans="3:178" ht="12.75"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</row>
    <row r="456" spans="3:178" ht="12.75"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  <c r="FI456" s="16"/>
      <c r="FJ456" s="16"/>
      <c r="FK456" s="16"/>
      <c r="FL456" s="16"/>
      <c r="FM456" s="16"/>
      <c r="FN456" s="16"/>
      <c r="FO456" s="16"/>
      <c r="FP456" s="16"/>
      <c r="FQ456" s="16"/>
      <c r="FR456" s="16"/>
      <c r="FS456" s="16"/>
      <c r="FT456" s="16"/>
      <c r="FU456" s="16"/>
      <c r="FV456" s="16"/>
    </row>
    <row r="457" spans="3:178" ht="12.75"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  <c r="FI457" s="16"/>
      <c r="FJ457" s="16"/>
      <c r="FK457" s="16"/>
      <c r="FL457" s="16"/>
      <c r="FM457" s="16"/>
      <c r="FN457" s="16"/>
      <c r="FO457" s="16"/>
      <c r="FP457" s="16"/>
      <c r="FQ457" s="16"/>
      <c r="FR457" s="16"/>
      <c r="FS457" s="16"/>
      <c r="FT457" s="16"/>
      <c r="FU457" s="16"/>
      <c r="FV457" s="16"/>
    </row>
    <row r="458" spans="3:178" ht="12.75"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  <c r="FI458" s="16"/>
      <c r="FJ458" s="16"/>
      <c r="FK458" s="16"/>
      <c r="FL458" s="16"/>
      <c r="FM458" s="16"/>
      <c r="FN458" s="16"/>
      <c r="FO458" s="16"/>
      <c r="FP458" s="16"/>
      <c r="FQ458" s="16"/>
      <c r="FR458" s="16"/>
      <c r="FS458" s="16"/>
      <c r="FT458" s="16"/>
      <c r="FU458" s="16"/>
      <c r="FV458" s="16"/>
    </row>
    <row r="459" spans="3:178" ht="12.75"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  <c r="FI459" s="16"/>
      <c r="FJ459" s="16"/>
      <c r="FK459" s="16"/>
      <c r="FL459" s="16"/>
      <c r="FM459" s="16"/>
      <c r="FN459" s="16"/>
      <c r="FO459" s="16"/>
      <c r="FP459" s="16"/>
      <c r="FQ459" s="16"/>
      <c r="FR459" s="16"/>
      <c r="FS459" s="16"/>
      <c r="FT459" s="16"/>
      <c r="FU459" s="16"/>
      <c r="FV459" s="16"/>
    </row>
    <row r="460" spans="3:178" ht="12.75"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  <c r="FB460" s="16"/>
      <c r="FC460" s="16"/>
      <c r="FD460" s="16"/>
      <c r="FE460" s="16"/>
      <c r="FF460" s="16"/>
      <c r="FG460" s="16"/>
      <c r="FH460" s="16"/>
      <c r="FI460" s="16"/>
      <c r="FJ460" s="16"/>
      <c r="FK460" s="16"/>
      <c r="FL460" s="16"/>
      <c r="FM460" s="16"/>
      <c r="FN460" s="16"/>
      <c r="FO460" s="16"/>
      <c r="FP460" s="16"/>
      <c r="FQ460" s="16"/>
      <c r="FR460" s="16"/>
      <c r="FS460" s="16"/>
      <c r="FT460" s="16"/>
      <c r="FU460" s="16"/>
      <c r="FV460" s="16"/>
    </row>
    <row r="461" spans="3:178" ht="12.75"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</row>
    <row r="462" spans="3:178" ht="12.75"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</row>
    <row r="463" spans="3:178" ht="12.75"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</row>
    <row r="464" spans="3:178" ht="12.75"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</row>
    <row r="465" spans="3:178" ht="12.75"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</row>
    <row r="466" spans="3:178" ht="12.75"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</row>
    <row r="467" spans="3:178" ht="12.75"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</row>
    <row r="468" spans="3:178" ht="12.75"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</row>
    <row r="469" spans="3:178" ht="12.75"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</row>
    <row r="470" spans="3:178" ht="12.75"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</row>
    <row r="471" spans="3:178" ht="12.75"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  <c r="FI471" s="16"/>
      <c r="FJ471" s="16"/>
      <c r="FK471" s="16"/>
      <c r="FL471" s="16"/>
      <c r="FM471" s="16"/>
      <c r="FN471" s="16"/>
      <c r="FO471" s="16"/>
      <c r="FP471" s="16"/>
      <c r="FQ471" s="16"/>
      <c r="FR471" s="16"/>
      <c r="FS471" s="16"/>
      <c r="FT471" s="16"/>
      <c r="FU471" s="16"/>
      <c r="FV471" s="16"/>
    </row>
    <row r="472" spans="3:178" ht="12.75"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  <c r="FI472" s="16"/>
      <c r="FJ472" s="16"/>
      <c r="FK472" s="16"/>
      <c r="FL472" s="16"/>
      <c r="FM472" s="16"/>
      <c r="FN472" s="16"/>
      <c r="FO472" s="16"/>
      <c r="FP472" s="16"/>
      <c r="FQ472" s="16"/>
      <c r="FR472" s="16"/>
      <c r="FS472" s="16"/>
      <c r="FT472" s="16"/>
      <c r="FU472" s="16"/>
      <c r="FV472" s="16"/>
    </row>
    <row r="473" spans="3:178" ht="12.75"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</row>
    <row r="474" spans="3:178" ht="12.75"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</row>
    <row r="475" spans="3:178" ht="12.75"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</row>
    <row r="476" spans="3:178" ht="12.75"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</row>
    <row r="477" spans="3:178" ht="12.75"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  <c r="FI477" s="16"/>
      <c r="FJ477" s="16"/>
      <c r="FK477" s="16"/>
      <c r="FL477" s="16"/>
      <c r="FM477" s="16"/>
      <c r="FN477" s="16"/>
      <c r="FO477" s="16"/>
      <c r="FP477" s="16"/>
      <c r="FQ477" s="16"/>
      <c r="FR477" s="16"/>
      <c r="FS477" s="16"/>
      <c r="FT477" s="16"/>
      <c r="FU477" s="16"/>
      <c r="FV477" s="16"/>
    </row>
    <row r="478" spans="3:178" ht="12.75"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</row>
    <row r="479" spans="3:178" ht="12.75"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</row>
    <row r="480" spans="3:178" ht="12.75"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</row>
    <row r="481" spans="3:178" ht="12.75"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</row>
    <row r="482" spans="3:178" ht="12.75"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</row>
    <row r="483" spans="3:178" ht="12.75"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</row>
    <row r="484" spans="3:178" ht="12.75"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  <c r="FI484" s="16"/>
      <c r="FJ484" s="16"/>
      <c r="FK484" s="16"/>
      <c r="FL484" s="16"/>
      <c r="FM484" s="16"/>
      <c r="FN484" s="16"/>
      <c r="FO484" s="16"/>
      <c r="FP484" s="16"/>
      <c r="FQ484" s="16"/>
      <c r="FR484" s="16"/>
      <c r="FS484" s="16"/>
      <c r="FT484" s="16"/>
      <c r="FU484" s="16"/>
      <c r="FV484" s="16"/>
    </row>
    <row r="485" spans="3:178" ht="12.75"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</row>
    <row r="486" spans="3:178" ht="12.75"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  <c r="FI486" s="16"/>
      <c r="FJ486" s="16"/>
      <c r="FK486" s="16"/>
      <c r="FL486" s="16"/>
      <c r="FM486" s="16"/>
      <c r="FN486" s="16"/>
      <c r="FO486" s="16"/>
      <c r="FP486" s="16"/>
      <c r="FQ486" s="16"/>
      <c r="FR486" s="16"/>
      <c r="FS486" s="16"/>
      <c r="FT486" s="16"/>
      <c r="FU486" s="16"/>
      <c r="FV486" s="16"/>
    </row>
    <row r="487" spans="3:178" ht="12.75"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</row>
    <row r="488" spans="3:178" ht="12.75"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</row>
    <row r="489" spans="3:178" ht="12.75"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</row>
    <row r="490" spans="3:178" ht="12.75"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</row>
    <row r="491" spans="3:178" ht="12.75"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</row>
    <row r="492" spans="3:178" ht="12.75"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  <c r="FI492" s="16"/>
      <c r="FJ492" s="16"/>
      <c r="FK492" s="16"/>
      <c r="FL492" s="16"/>
      <c r="FM492" s="16"/>
      <c r="FN492" s="16"/>
      <c r="FO492" s="16"/>
      <c r="FP492" s="16"/>
      <c r="FQ492" s="16"/>
      <c r="FR492" s="16"/>
      <c r="FS492" s="16"/>
      <c r="FT492" s="16"/>
      <c r="FU492" s="16"/>
      <c r="FV492" s="16"/>
    </row>
    <row r="493" spans="3:178" ht="12.75"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</row>
    <row r="494" spans="3:178" ht="12.75"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D494" s="16"/>
      <c r="FE494" s="16"/>
      <c r="FF494" s="16"/>
      <c r="FG494" s="16"/>
      <c r="FH494" s="16"/>
      <c r="FI494" s="16"/>
      <c r="FJ494" s="16"/>
      <c r="FK494" s="16"/>
      <c r="FL494" s="16"/>
      <c r="FM494" s="16"/>
      <c r="FN494" s="16"/>
      <c r="FO494" s="16"/>
      <c r="FP494" s="16"/>
      <c r="FQ494" s="16"/>
      <c r="FR494" s="16"/>
      <c r="FS494" s="16"/>
      <c r="FT494" s="16"/>
      <c r="FU494" s="16"/>
      <c r="FV494" s="16"/>
    </row>
    <row r="495" spans="3:178" ht="12.75"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</row>
    <row r="496" spans="3:178" ht="12.75"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  <c r="FI496" s="16"/>
      <c r="FJ496" s="16"/>
      <c r="FK496" s="16"/>
      <c r="FL496" s="16"/>
      <c r="FM496" s="16"/>
      <c r="FN496" s="16"/>
      <c r="FO496" s="16"/>
      <c r="FP496" s="16"/>
      <c r="FQ496" s="16"/>
      <c r="FR496" s="16"/>
      <c r="FS496" s="16"/>
      <c r="FT496" s="16"/>
      <c r="FU496" s="16"/>
      <c r="FV496" s="16"/>
    </row>
    <row r="497" spans="3:178" ht="12.75"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  <c r="FI497" s="16"/>
      <c r="FJ497" s="16"/>
      <c r="FK497" s="16"/>
      <c r="FL497" s="16"/>
      <c r="FM497" s="16"/>
      <c r="FN497" s="16"/>
      <c r="FO497" s="16"/>
      <c r="FP497" s="16"/>
      <c r="FQ497" s="16"/>
      <c r="FR497" s="16"/>
      <c r="FS497" s="16"/>
      <c r="FT497" s="16"/>
      <c r="FU497" s="16"/>
      <c r="FV497" s="16"/>
    </row>
    <row r="498" spans="3:178" ht="12.75"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  <c r="FP498" s="16"/>
      <c r="FQ498" s="16"/>
      <c r="FR498" s="16"/>
      <c r="FS498" s="16"/>
      <c r="FT498" s="16"/>
      <c r="FU498" s="16"/>
      <c r="FV498" s="16"/>
    </row>
    <row r="499" spans="3:178" ht="12.75"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  <c r="FI499" s="16"/>
      <c r="FJ499" s="16"/>
      <c r="FK499" s="16"/>
      <c r="FL499" s="16"/>
      <c r="FM499" s="16"/>
      <c r="FN499" s="16"/>
      <c r="FO499" s="16"/>
      <c r="FP499" s="16"/>
      <c r="FQ499" s="16"/>
      <c r="FR499" s="16"/>
      <c r="FS499" s="16"/>
      <c r="FT499" s="16"/>
      <c r="FU499" s="16"/>
      <c r="FV499" s="16"/>
    </row>
    <row r="500" spans="3:178" ht="12.75"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</row>
    <row r="501" spans="3:178" ht="12.75"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  <c r="FI501" s="16"/>
      <c r="FJ501" s="16"/>
      <c r="FK501" s="16"/>
      <c r="FL501" s="16"/>
      <c r="FM501" s="16"/>
      <c r="FN501" s="16"/>
      <c r="FO501" s="16"/>
      <c r="FP501" s="16"/>
      <c r="FQ501" s="16"/>
      <c r="FR501" s="16"/>
      <c r="FS501" s="16"/>
      <c r="FT501" s="16"/>
      <c r="FU501" s="16"/>
      <c r="FV501" s="16"/>
    </row>
    <row r="502" spans="3:178" ht="12.75"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  <c r="FI502" s="16"/>
      <c r="FJ502" s="16"/>
      <c r="FK502" s="16"/>
      <c r="FL502" s="16"/>
      <c r="FM502" s="16"/>
      <c r="FN502" s="16"/>
      <c r="FO502" s="16"/>
      <c r="FP502" s="16"/>
      <c r="FQ502" s="16"/>
      <c r="FR502" s="16"/>
      <c r="FS502" s="16"/>
      <c r="FT502" s="16"/>
      <c r="FU502" s="16"/>
      <c r="FV502" s="16"/>
    </row>
    <row r="503" spans="3:178" ht="12.75"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  <c r="FI503" s="16"/>
      <c r="FJ503" s="16"/>
      <c r="FK503" s="16"/>
      <c r="FL503" s="16"/>
      <c r="FM503" s="16"/>
      <c r="FN503" s="16"/>
      <c r="FO503" s="16"/>
      <c r="FP503" s="16"/>
      <c r="FQ503" s="16"/>
      <c r="FR503" s="16"/>
      <c r="FS503" s="16"/>
      <c r="FT503" s="16"/>
      <c r="FU503" s="16"/>
      <c r="FV503" s="16"/>
    </row>
    <row r="504" spans="3:178" ht="12.75"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  <c r="FI504" s="16"/>
      <c r="FJ504" s="16"/>
      <c r="FK504" s="16"/>
      <c r="FL504" s="16"/>
      <c r="FM504" s="16"/>
      <c r="FN504" s="16"/>
      <c r="FO504" s="16"/>
      <c r="FP504" s="16"/>
      <c r="FQ504" s="16"/>
      <c r="FR504" s="16"/>
      <c r="FS504" s="16"/>
      <c r="FT504" s="16"/>
      <c r="FU504" s="16"/>
      <c r="FV504" s="16"/>
    </row>
    <row r="505" spans="3:178" ht="12.75"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  <c r="FI505" s="16"/>
      <c r="FJ505" s="16"/>
      <c r="FK505" s="16"/>
      <c r="FL505" s="16"/>
      <c r="FM505" s="16"/>
      <c r="FN505" s="16"/>
      <c r="FO505" s="16"/>
      <c r="FP505" s="16"/>
      <c r="FQ505" s="16"/>
      <c r="FR505" s="16"/>
      <c r="FS505" s="16"/>
      <c r="FT505" s="16"/>
      <c r="FU505" s="16"/>
      <c r="FV505" s="16"/>
    </row>
    <row r="506" spans="3:178" ht="12.75"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</row>
    <row r="507" spans="3:178" ht="12.75"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</row>
    <row r="508" spans="3:178" ht="12.75"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  <c r="FI508" s="16"/>
      <c r="FJ508" s="16"/>
      <c r="FK508" s="16"/>
      <c r="FL508" s="16"/>
      <c r="FM508" s="16"/>
      <c r="FN508" s="16"/>
      <c r="FO508" s="16"/>
      <c r="FP508" s="16"/>
      <c r="FQ508" s="16"/>
      <c r="FR508" s="16"/>
      <c r="FS508" s="16"/>
      <c r="FT508" s="16"/>
      <c r="FU508" s="16"/>
      <c r="FV508" s="16"/>
    </row>
    <row r="509" spans="3:178" ht="12.75"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  <c r="FI509" s="16"/>
      <c r="FJ509" s="16"/>
      <c r="FK509" s="16"/>
      <c r="FL509" s="16"/>
      <c r="FM509" s="16"/>
      <c r="FN509" s="16"/>
      <c r="FO509" s="16"/>
      <c r="FP509" s="16"/>
      <c r="FQ509" s="16"/>
      <c r="FR509" s="16"/>
      <c r="FS509" s="16"/>
      <c r="FT509" s="16"/>
      <c r="FU509" s="16"/>
      <c r="FV509" s="16"/>
    </row>
    <row r="510" spans="3:178" ht="12.75"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  <c r="FF510" s="16"/>
      <c r="FG510" s="16"/>
      <c r="FH510" s="16"/>
      <c r="FI510" s="16"/>
      <c r="FJ510" s="16"/>
      <c r="FK510" s="16"/>
      <c r="FL510" s="16"/>
      <c r="FM510" s="16"/>
      <c r="FN510" s="16"/>
      <c r="FO510" s="16"/>
      <c r="FP510" s="16"/>
      <c r="FQ510" s="16"/>
      <c r="FR510" s="16"/>
      <c r="FS510" s="16"/>
      <c r="FT510" s="16"/>
      <c r="FU510" s="16"/>
      <c r="FV510" s="16"/>
    </row>
    <row r="511" spans="3:178" ht="12.75"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D511" s="16"/>
      <c r="FE511" s="16"/>
      <c r="FF511" s="16"/>
      <c r="FG511" s="16"/>
      <c r="FH511" s="16"/>
      <c r="FI511" s="16"/>
      <c r="FJ511" s="16"/>
      <c r="FK511" s="16"/>
      <c r="FL511" s="16"/>
      <c r="FM511" s="16"/>
      <c r="FN511" s="16"/>
      <c r="FO511" s="16"/>
      <c r="FP511" s="16"/>
      <c r="FQ511" s="16"/>
      <c r="FR511" s="16"/>
      <c r="FS511" s="16"/>
      <c r="FT511" s="16"/>
      <c r="FU511" s="16"/>
      <c r="FV511" s="16"/>
    </row>
    <row r="512" spans="3:178" ht="12.75"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D512" s="16"/>
      <c r="FE512" s="16"/>
      <c r="FF512" s="16"/>
      <c r="FG512" s="16"/>
      <c r="FH512" s="16"/>
      <c r="FI512" s="16"/>
      <c r="FJ512" s="16"/>
      <c r="FK512" s="16"/>
      <c r="FL512" s="16"/>
      <c r="FM512" s="16"/>
      <c r="FN512" s="16"/>
      <c r="FO512" s="16"/>
      <c r="FP512" s="16"/>
      <c r="FQ512" s="16"/>
      <c r="FR512" s="16"/>
      <c r="FS512" s="16"/>
      <c r="FT512" s="16"/>
      <c r="FU512" s="16"/>
      <c r="FV512" s="16"/>
    </row>
    <row r="513" spans="3:178" ht="12.75"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  <c r="FI513" s="16"/>
      <c r="FJ513" s="16"/>
      <c r="FK513" s="16"/>
      <c r="FL513" s="16"/>
      <c r="FM513" s="16"/>
      <c r="FN513" s="16"/>
      <c r="FO513" s="16"/>
      <c r="FP513" s="16"/>
      <c r="FQ513" s="16"/>
      <c r="FR513" s="16"/>
      <c r="FS513" s="16"/>
      <c r="FT513" s="16"/>
      <c r="FU513" s="16"/>
      <c r="FV513" s="16"/>
    </row>
    <row r="514" spans="3:178" ht="12.75"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D514" s="16"/>
      <c r="FE514" s="16"/>
      <c r="FF514" s="16"/>
      <c r="FG514" s="16"/>
      <c r="FH514" s="16"/>
      <c r="FI514" s="16"/>
      <c r="FJ514" s="16"/>
      <c r="FK514" s="16"/>
      <c r="FL514" s="16"/>
      <c r="FM514" s="16"/>
      <c r="FN514" s="16"/>
      <c r="FO514" s="16"/>
      <c r="FP514" s="16"/>
      <c r="FQ514" s="16"/>
      <c r="FR514" s="16"/>
      <c r="FS514" s="16"/>
      <c r="FT514" s="16"/>
      <c r="FU514" s="16"/>
      <c r="FV514" s="16"/>
    </row>
    <row r="515" spans="3:178" ht="12.75"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  <c r="FI515" s="16"/>
      <c r="FJ515" s="16"/>
      <c r="FK515" s="16"/>
      <c r="FL515" s="16"/>
      <c r="FM515" s="16"/>
      <c r="FN515" s="16"/>
      <c r="FO515" s="16"/>
      <c r="FP515" s="16"/>
      <c r="FQ515" s="16"/>
      <c r="FR515" s="16"/>
      <c r="FS515" s="16"/>
      <c r="FT515" s="16"/>
      <c r="FU515" s="16"/>
      <c r="FV515" s="16"/>
    </row>
    <row r="516" spans="3:178" ht="12.75"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  <c r="FI516" s="16"/>
      <c r="FJ516" s="16"/>
      <c r="FK516" s="16"/>
      <c r="FL516" s="16"/>
      <c r="FM516" s="16"/>
      <c r="FN516" s="16"/>
      <c r="FO516" s="16"/>
      <c r="FP516" s="16"/>
      <c r="FQ516" s="16"/>
      <c r="FR516" s="16"/>
      <c r="FS516" s="16"/>
      <c r="FT516" s="16"/>
      <c r="FU516" s="16"/>
      <c r="FV516" s="16"/>
    </row>
    <row r="517" spans="3:178" ht="12.75"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  <c r="FI517" s="16"/>
      <c r="FJ517" s="16"/>
      <c r="FK517" s="16"/>
      <c r="FL517" s="16"/>
      <c r="FM517" s="16"/>
      <c r="FN517" s="16"/>
      <c r="FO517" s="16"/>
      <c r="FP517" s="16"/>
      <c r="FQ517" s="16"/>
      <c r="FR517" s="16"/>
      <c r="FS517" s="16"/>
      <c r="FT517" s="16"/>
      <c r="FU517" s="16"/>
      <c r="FV517" s="16"/>
    </row>
    <row r="518" spans="3:178" ht="12.75"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F518" s="16"/>
      <c r="FG518" s="16"/>
      <c r="FH518" s="16"/>
      <c r="FI518" s="16"/>
      <c r="FJ518" s="16"/>
      <c r="FK518" s="16"/>
      <c r="FL518" s="16"/>
      <c r="FM518" s="16"/>
      <c r="FN518" s="16"/>
      <c r="FO518" s="16"/>
      <c r="FP518" s="16"/>
      <c r="FQ518" s="16"/>
      <c r="FR518" s="16"/>
      <c r="FS518" s="16"/>
      <c r="FT518" s="16"/>
      <c r="FU518" s="16"/>
      <c r="FV518" s="16"/>
    </row>
    <row r="519" spans="3:178" ht="12.75"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  <c r="FI519" s="16"/>
      <c r="FJ519" s="16"/>
      <c r="FK519" s="16"/>
      <c r="FL519" s="16"/>
      <c r="FM519" s="16"/>
      <c r="FN519" s="16"/>
      <c r="FO519" s="16"/>
      <c r="FP519" s="16"/>
      <c r="FQ519" s="16"/>
      <c r="FR519" s="16"/>
      <c r="FS519" s="16"/>
      <c r="FT519" s="16"/>
      <c r="FU519" s="16"/>
      <c r="FV519" s="16"/>
    </row>
    <row r="520" spans="3:178" ht="12.75"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  <c r="FF520" s="16"/>
      <c r="FG520" s="16"/>
      <c r="FH520" s="16"/>
      <c r="FI520" s="16"/>
      <c r="FJ520" s="16"/>
      <c r="FK520" s="16"/>
      <c r="FL520" s="16"/>
      <c r="FM520" s="16"/>
      <c r="FN520" s="16"/>
      <c r="FO520" s="16"/>
      <c r="FP520" s="16"/>
      <c r="FQ520" s="16"/>
      <c r="FR520" s="16"/>
      <c r="FS520" s="16"/>
      <c r="FT520" s="16"/>
      <c r="FU520" s="16"/>
      <c r="FV520" s="16"/>
    </row>
    <row r="521" spans="3:178" ht="12.75"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  <c r="FI521" s="16"/>
      <c r="FJ521" s="16"/>
      <c r="FK521" s="16"/>
      <c r="FL521" s="16"/>
      <c r="FM521" s="16"/>
      <c r="FN521" s="16"/>
      <c r="FO521" s="16"/>
      <c r="FP521" s="16"/>
      <c r="FQ521" s="16"/>
      <c r="FR521" s="16"/>
      <c r="FS521" s="16"/>
      <c r="FT521" s="16"/>
      <c r="FU521" s="16"/>
      <c r="FV521" s="16"/>
    </row>
    <row r="522" spans="3:178" ht="12.75"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  <c r="FI522" s="16"/>
      <c r="FJ522" s="16"/>
      <c r="FK522" s="16"/>
      <c r="FL522" s="16"/>
      <c r="FM522" s="16"/>
      <c r="FN522" s="16"/>
      <c r="FO522" s="16"/>
      <c r="FP522" s="16"/>
      <c r="FQ522" s="16"/>
      <c r="FR522" s="16"/>
      <c r="FS522" s="16"/>
      <c r="FT522" s="16"/>
      <c r="FU522" s="16"/>
      <c r="FV522" s="16"/>
    </row>
    <row r="523" spans="3:178" ht="12.75"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  <c r="FI523" s="16"/>
      <c r="FJ523" s="16"/>
      <c r="FK523" s="16"/>
      <c r="FL523" s="16"/>
      <c r="FM523" s="16"/>
      <c r="FN523" s="16"/>
      <c r="FO523" s="16"/>
      <c r="FP523" s="16"/>
      <c r="FQ523" s="16"/>
      <c r="FR523" s="16"/>
      <c r="FS523" s="16"/>
      <c r="FT523" s="16"/>
      <c r="FU523" s="16"/>
      <c r="FV523" s="16"/>
    </row>
    <row r="524" spans="3:178" ht="12.75"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  <c r="FI524" s="16"/>
      <c r="FJ524" s="16"/>
      <c r="FK524" s="16"/>
      <c r="FL524" s="16"/>
      <c r="FM524" s="16"/>
      <c r="FN524" s="16"/>
      <c r="FO524" s="16"/>
      <c r="FP524" s="16"/>
      <c r="FQ524" s="16"/>
      <c r="FR524" s="16"/>
      <c r="FS524" s="16"/>
      <c r="FT524" s="16"/>
      <c r="FU524" s="16"/>
      <c r="FV524" s="16"/>
    </row>
    <row r="525" spans="3:178" ht="12.75"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D525" s="16"/>
      <c r="FE525" s="16"/>
      <c r="FF525" s="16"/>
      <c r="FG525" s="16"/>
      <c r="FH525" s="16"/>
      <c r="FI525" s="16"/>
      <c r="FJ525" s="16"/>
      <c r="FK525" s="16"/>
      <c r="FL525" s="16"/>
      <c r="FM525" s="16"/>
      <c r="FN525" s="16"/>
      <c r="FO525" s="16"/>
      <c r="FP525" s="16"/>
      <c r="FQ525" s="16"/>
      <c r="FR525" s="16"/>
      <c r="FS525" s="16"/>
      <c r="FT525" s="16"/>
      <c r="FU525" s="16"/>
      <c r="FV525" s="16"/>
    </row>
    <row r="526" spans="3:178" ht="12.75"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D526" s="16"/>
      <c r="FE526" s="16"/>
      <c r="FF526" s="16"/>
      <c r="FG526" s="16"/>
      <c r="FH526" s="16"/>
      <c r="FI526" s="16"/>
      <c r="FJ526" s="16"/>
      <c r="FK526" s="16"/>
      <c r="FL526" s="16"/>
      <c r="FM526" s="16"/>
      <c r="FN526" s="16"/>
      <c r="FO526" s="16"/>
      <c r="FP526" s="16"/>
      <c r="FQ526" s="16"/>
      <c r="FR526" s="16"/>
      <c r="FS526" s="16"/>
      <c r="FT526" s="16"/>
      <c r="FU526" s="16"/>
      <c r="FV526" s="16"/>
    </row>
    <row r="527" spans="3:178" ht="12.75"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  <c r="FB527" s="16"/>
      <c r="FC527" s="16"/>
      <c r="FD527" s="16"/>
      <c r="FE527" s="16"/>
      <c r="FF527" s="16"/>
      <c r="FG527" s="16"/>
      <c r="FH527" s="16"/>
      <c r="FI527" s="16"/>
      <c r="FJ527" s="16"/>
      <c r="FK527" s="16"/>
      <c r="FL527" s="16"/>
      <c r="FM527" s="16"/>
      <c r="FN527" s="16"/>
      <c r="FO527" s="16"/>
      <c r="FP527" s="16"/>
      <c r="FQ527" s="16"/>
      <c r="FR527" s="16"/>
      <c r="FS527" s="16"/>
      <c r="FT527" s="16"/>
      <c r="FU527" s="16"/>
      <c r="FV527" s="16"/>
    </row>
    <row r="528" spans="3:178" ht="12.75"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  <c r="FB528" s="16"/>
      <c r="FC528" s="16"/>
      <c r="FD528" s="16"/>
      <c r="FE528" s="16"/>
      <c r="FF528" s="16"/>
      <c r="FG528" s="16"/>
      <c r="FH528" s="16"/>
      <c r="FI528" s="16"/>
      <c r="FJ528" s="16"/>
      <c r="FK528" s="16"/>
      <c r="FL528" s="16"/>
      <c r="FM528" s="16"/>
      <c r="FN528" s="16"/>
      <c r="FO528" s="16"/>
      <c r="FP528" s="16"/>
      <c r="FQ528" s="16"/>
      <c r="FR528" s="16"/>
      <c r="FS528" s="16"/>
      <c r="FT528" s="16"/>
      <c r="FU528" s="16"/>
      <c r="FV528" s="16"/>
    </row>
    <row r="529" spans="3:178" ht="12.75"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  <c r="FB529" s="16"/>
      <c r="FC529" s="16"/>
      <c r="FD529" s="16"/>
      <c r="FE529" s="16"/>
      <c r="FF529" s="16"/>
      <c r="FG529" s="16"/>
      <c r="FH529" s="16"/>
      <c r="FI529" s="16"/>
      <c r="FJ529" s="16"/>
      <c r="FK529" s="16"/>
      <c r="FL529" s="16"/>
      <c r="FM529" s="16"/>
      <c r="FN529" s="16"/>
      <c r="FO529" s="16"/>
      <c r="FP529" s="16"/>
      <c r="FQ529" s="16"/>
      <c r="FR529" s="16"/>
      <c r="FS529" s="16"/>
      <c r="FT529" s="16"/>
      <c r="FU529" s="16"/>
      <c r="FV529" s="16"/>
    </row>
    <row r="530" spans="3:178" ht="12.75"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D530" s="16"/>
      <c r="FE530" s="16"/>
      <c r="FF530" s="16"/>
      <c r="FG530" s="16"/>
      <c r="FH530" s="16"/>
      <c r="FI530" s="16"/>
      <c r="FJ530" s="16"/>
      <c r="FK530" s="16"/>
      <c r="FL530" s="16"/>
      <c r="FM530" s="16"/>
      <c r="FN530" s="16"/>
      <c r="FO530" s="16"/>
      <c r="FP530" s="16"/>
      <c r="FQ530" s="16"/>
      <c r="FR530" s="16"/>
      <c r="FS530" s="16"/>
      <c r="FT530" s="16"/>
      <c r="FU530" s="16"/>
      <c r="FV530" s="16"/>
    </row>
    <row r="531" spans="3:178" ht="12.75"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  <c r="FF531" s="16"/>
      <c r="FG531" s="16"/>
      <c r="FH531" s="16"/>
      <c r="FI531" s="16"/>
      <c r="FJ531" s="16"/>
      <c r="FK531" s="16"/>
      <c r="FL531" s="16"/>
      <c r="FM531" s="16"/>
      <c r="FN531" s="16"/>
      <c r="FO531" s="16"/>
      <c r="FP531" s="16"/>
      <c r="FQ531" s="16"/>
      <c r="FR531" s="16"/>
      <c r="FS531" s="16"/>
      <c r="FT531" s="16"/>
      <c r="FU531" s="16"/>
      <c r="FV531" s="16"/>
    </row>
    <row r="532" spans="3:178" ht="12.75"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  <c r="FI532" s="16"/>
      <c r="FJ532" s="16"/>
      <c r="FK532" s="16"/>
      <c r="FL532" s="16"/>
      <c r="FM532" s="16"/>
      <c r="FN532" s="16"/>
      <c r="FO532" s="16"/>
      <c r="FP532" s="16"/>
      <c r="FQ532" s="16"/>
      <c r="FR532" s="16"/>
      <c r="FS532" s="16"/>
      <c r="FT532" s="16"/>
      <c r="FU532" s="16"/>
      <c r="FV532" s="16"/>
    </row>
    <row r="533" spans="3:178" ht="12.75"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D533" s="16"/>
      <c r="FE533" s="16"/>
      <c r="FF533" s="16"/>
      <c r="FG533" s="16"/>
      <c r="FH533" s="16"/>
      <c r="FI533" s="16"/>
      <c r="FJ533" s="16"/>
      <c r="FK533" s="16"/>
      <c r="FL533" s="16"/>
      <c r="FM533" s="16"/>
      <c r="FN533" s="16"/>
      <c r="FO533" s="16"/>
      <c r="FP533" s="16"/>
      <c r="FQ533" s="16"/>
      <c r="FR533" s="16"/>
      <c r="FS533" s="16"/>
      <c r="FT533" s="16"/>
      <c r="FU533" s="16"/>
      <c r="FV533" s="16"/>
    </row>
    <row r="534" spans="3:178" ht="12.75"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  <c r="FI534" s="16"/>
      <c r="FJ534" s="16"/>
      <c r="FK534" s="16"/>
      <c r="FL534" s="16"/>
      <c r="FM534" s="16"/>
      <c r="FN534" s="16"/>
      <c r="FO534" s="16"/>
      <c r="FP534" s="16"/>
      <c r="FQ534" s="16"/>
      <c r="FR534" s="16"/>
      <c r="FS534" s="16"/>
      <c r="FT534" s="16"/>
      <c r="FU534" s="16"/>
      <c r="FV534" s="16"/>
    </row>
    <row r="535" spans="3:178" ht="12.75"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  <c r="FI535" s="16"/>
      <c r="FJ535" s="16"/>
      <c r="FK535" s="16"/>
      <c r="FL535" s="16"/>
      <c r="FM535" s="16"/>
      <c r="FN535" s="16"/>
      <c r="FO535" s="16"/>
      <c r="FP535" s="16"/>
      <c r="FQ535" s="16"/>
      <c r="FR535" s="16"/>
      <c r="FS535" s="16"/>
      <c r="FT535" s="16"/>
      <c r="FU535" s="16"/>
      <c r="FV535" s="16"/>
    </row>
    <row r="536" spans="3:178" ht="12.75"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  <c r="FB536" s="16"/>
      <c r="FC536" s="16"/>
      <c r="FD536" s="16"/>
      <c r="FE536" s="16"/>
      <c r="FF536" s="16"/>
      <c r="FG536" s="16"/>
      <c r="FH536" s="16"/>
      <c r="FI536" s="16"/>
      <c r="FJ536" s="16"/>
      <c r="FK536" s="16"/>
      <c r="FL536" s="16"/>
      <c r="FM536" s="16"/>
      <c r="FN536" s="16"/>
      <c r="FO536" s="16"/>
      <c r="FP536" s="16"/>
      <c r="FQ536" s="16"/>
      <c r="FR536" s="16"/>
      <c r="FS536" s="16"/>
      <c r="FT536" s="16"/>
      <c r="FU536" s="16"/>
      <c r="FV536" s="16"/>
    </row>
    <row r="537" spans="3:178" ht="12.75"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  <c r="FI537" s="16"/>
      <c r="FJ537" s="16"/>
      <c r="FK537" s="16"/>
      <c r="FL537" s="16"/>
      <c r="FM537" s="16"/>
      <c r="FN537" s="16"/>
      <c r="FO537" s="16"/>
      <c r="FP537" s="16"/>
      <c r="FQ537" s="16"/>
      <c r="FR537" s="16"/>
      <c r="FS537" s="16"/>
      <c r="FT537" s="16"/>
      <c r="FU537" s="16"/>
      <c r="FV537" s="16"/>
    </row>
    <row r="538" spans="3:178" ht="12.75"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  <c r="FI538" s="16"/>
      <c r="FJ538" s="16"/>
      <c r="FK538" s="16"/>
      <c r="FL538" s="16"/>
      <c r="FM538" s="16"/>
      <c r="FN538" s="16"/>
      <c r="FO538" s="16"/>
      <c r="FP538" s="16"/>
      <c r="FQ538" s="16"/>
      <c r="FR538" s="16"/>
      <c r="FS538" s="16"/>
      <c r="FT538" s="16"/>
      <c r="FU538" s="16"/>
      <c r="FV538" s="16"/>
    </row>
    <row r="539" spans="3:178" ht="12.75"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  <c r="FI539" s="16"/>
      <c r="FJ539" s="16"/>
      <c r="FK539" s="16"/>
      <c r="FL539" s="16"/>
      <c r="FM539" s="16"/>
      <c r="FN539" s="16"/>
      <c r="FO539" s="16"/>
      <c r="FP539" s="16"/>
      <c r="FQ539" s="16"/>
      <c r="FR539" s="16"/>
      <c r="FS539" s="16"/>
      <c r="FT539" s="16"/>
      <c r="FU539" s="16"/>
      <c r="FV539" s="16"/>
    </row>
    <row r="540" spans="3:178" ht="12.75"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  <c r="FI540" s="16"/>
      <c r="FJ540" s="16"/>
      <c r="FK540" s="16"/>
      <c r="FL540" s="16"/>
      <c r="FM540" s="16"/>
      <c r="FN540" s="16"/>
      <c r="FO540" s="16"/>
      <c r="FP540" s="16"/>
      <c r="FQ540" s="16"/>
      <c r="FR540" s="16"/>
      <c r="FS540" s="16"/>
      <c r="FT540" s="16"/>
      <c r="FU540" s="16"/>
      <c r="FV540" s="16"/>
    </row>
    <row r="541" spans="3:178" ht="12.75"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  <c r="FI541" s="16"/>
      <c r="FJ541" s="16"/>
      <c r="FK541" s="16"/>
      <c r="FL541" s="16"/>
      <c r="FM541" s="16"/>
      <c r="FN541" s="16"/>
      <c r="FO541" s="16"/>
      <c r="FP541" s="16"/>
      <c r="FQ541" s="16"/>
      <c r="FR541" s="16"/>
      <c r="FS541" s="16"/>
      <c r="FT541" s="16"/>
      <c r="FU541" s="16"/>
      <c r="FV541" s="16"/>
    </row>
    <row r="542" spans="3:178" ht="12.75"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  <c r="FI542" s="16"/>
      <c r="FJ542" s="16"/>
      <c r="FK542" s="16"/>
      <c r="FL542" s="16"/>
      <c r="FM542" s="16"/>
      <c r="FN542" s="16"/>
      <c r="FO542" s="16"/>
      <c r="FP542" s="16"/>
      <c r="FQ542" s="16"/>
      <c r="FR542" s="16"/>
      <c r="FS542" s="16"/>
      <c r="FT542" s="16"/>
      <c r="FU542" s="16"/>
      <c r="FV542" s="16"/>
    </row>
    <row r="543" spans="3:178" ht="12.75"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  <c r="FI543" s="16"/>
      <c r="FJ543" s="16"/>
      <c r="FK543" s="16"/>
      <c r="FL543" s="16"/>
      <c r="FM543" s="16"/>
      <c r="FN543" s="16"/>
      <c r="FO543" s="16"/>
      <c r="FP543" s="16"/>
      <c r="FQ543" s="16"/>
      <c r="FR543" s="16"/>
      <c r="FS543" s="16"/>
      <c r="FT543" s="16"/>
      <c r="FU543" s="16"/>
      <c r="FV543" s="16"/>
    </row>
    <row r="544" spans="3:178" ht="12.75"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  <c r="FI544" s="16"/>
      <c r="FJ544" s="16"/>
      <c r="FK544" s="16"/>
      <c r="FL544" s="16"/>
      <c r="FM544" s="16"/>
      <c r="FN544" s="16"/>
      <c r="FO544" s="16"/>
      <c r="FP544" s="16"/>
      <c r="FQ544" s="16"/>
      <c r="FR544" s="16"/>
      <c r="FS544" s="16"/>
      <c r="FT544" s="16"/>
      <c r="FU544" s="16"/>
      <c r="FV544" s="16"/>
    </row>
    <row r="545" spans="3:178" ht="12.75"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D545" s="16"/>
      <c r="FE545" s="16"/>
      <c r="FF545" s="16"/>
      <c r="FG545" s="16"/>
      <c r="FH545" s="16"/>
      <c r="FI545" s="16"/>
      <c r="FJ545" s="16"/>
      <c r="FK545" s="16"/>
      <c r="FL545" s="16"/>
      <c r="FM545" s="16"/>
      <c r="FN545" s="16"/>
      <c r="FO545" s="16"/>
      <c r="FP545" s="16"/>
      <c r="FQ545" s="16"/>
      <c r="FR545" s="16"/>
      <c r="FS545" s="16"/>
      <c r="FT545" s="16"/>
      <c r="FU545" s="16"/>
      <c r="FV545" s="16"/>
    </row>
    <row r="546" spans="3:178" ht="12.75"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  <c r="FI546" s="16"/>
      <c r="FJ546" s="16"/>
      <c r="FK546" s="16"/>
      <c r="FL546" s="16"/>
      <c r="FM546" s="16"/>
      <c r="FN546" s="16"/>
      <c r="FO546" s="16"/>
      <c r="FP546" s="16"/>
      <c r="FQ546" s="16"/>
      <c r="FR546" s="16"/>
      <c r="FS546" s="16"/>
      <c r="FT546" s="16"/>
      <c r="FU546" s="16"/>
      <c r="FV546" s="16"/>
    </row>
    <row r="547" spans="3:178" ht="12.75"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D547" s="16"/>
      <c r="FE547" s="16"/>
      <c r="FF547" s="16"/>
      <c r="FG547" s="16"/>
      <c r="FH547" s="16"/>
      <c r="FI547" s="16"/>
      <c r="FJ547" s="16"/>
      <c r="FK547" s="16"/>
      <c r="FL547" s="16"/>
      <c r="FM547" s="16"/>
      <c r="FN547" s="16"/>
      <c r="FO547" s="16"/>
      <c r="FP547" s="16"/>
      <c r="FQ547" s="16"/>
      <c r="FR547" s="16"/>
      <c r="FS547" s="16"/>
      <c r="FT547" s="16"/>
      <c r="FU547" s="16"/>
      <c r="FV547" s="16"/>
    </row>
    <row r="548" spans="3:178" ht="12.75"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  <c r="FB548" s="16"/>
      <c r="FC548" s="16"/>
      <c r="FD548" s="16"/>
      <c r="FE548" s="16"/>
      <c r="FF548" s="16"/>
      <c r="FG548" s="16"/>
      <c r="FH548" s="16"/>
      <c r="FI548" s="16"/>
      <c r="FJ548" s="16"/>
      <c r="FK548" s="16"/>
      <c r="FL548" s="16"/>
      <c r="FM548" s="16"/>
      <c r="FN548" s="16"/>
      <c r="FO548" s="16"/>
      <c r="FP548" s="16"/>
      <c r="FQ548" s="16"/>
      <c r="FR548" s="16"/>
      <c r="FS548" s="16"/>
      <c r="FT548" s="16"/>
      <c r="FU548" s="16"/>
      <c r="FV548" s="16"/>
    </row>
    <row r="549" spans="3:178" ht="12.75"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  <c r="FI549" s="16"/>
      <c r="FJ549" s="16"/>
      <c r="FK549" s="16"/>
      <c r="FL549" s="16"/>
      <c r="FM549" s="16"/>
      <c r="FN549" s="16"/>
      <c r="FO549" s="16"/>
      <c r="FP549" s="16"/>
      <c r="FQ549" s="16"/>
      <c r="FR549" s="16"/>
      <c r="FS549" s="16"/>
      <c r="FT549" s="16"/>
      <c r="FU549" s="16"/>
      <c r="FV549" s="16"/>
    </row>
    <row r="550" spans="3:178" ht="12.75"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  <c r="FI550" s="16"/>
      <c r="FJ550" s="16"/>
      <c r="FK550" s="16"/>
      <c r="FL550" s="16"/>
      <c r="FM550" s="16"/>
      <c r="FN550" s="16"/>
      <c r="FO550" s="16"/>
      <c r="FP550" s="16"/>
      <c r="FQ550" s="16"/>
      <c r="FR550" s="16"/>
      <c r="FS550" s="16"/>
      <c r="FT550" s="16"/>
      <c r="FU550" s="16"/>
      <c r="FV550" s="16"/>
    </row>
    <row r="551" spans="3:178" ht="12.75"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D551" s="16"/>
      <c r="FE551" s="16"/>
      <c r="FF551" s="16"/>
      <c r="FG551" s="16"/>
      <c r="FH551" s="16"/>
      <c r="FI551" s="16"/>
      <c r="FJ551" s="16"/>
      <c r="FK551" s="16"/>
      <c r="FL551" s="16"/>
      <c r="FM551" s="16"/>
      <c r="FN551" s="16"/>
      <c r="FO551" s="16"/>
      <c r="FP551" s="16"/>
      <c r="FQ551" s="16"/>
      <c r="FR551" s="16"/>
      <c r="FS551" s="16"/>
      <c r="FT551" s="16"/>
      <c r="FU551" s="16"/>
      <c r="FV551" s="16"/>
    </row>
    <row r="552" spans="3:178" ht="12.75"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  <c r="FB552" s="16"/>
      <c r="FC552" s="16"/>
      <c r="FD552" s="16"/>
      <c r="FE552" s="16"/>
      <c r="FF552" s="16"/>
      <c r="FG552" s="16"/>
      <c r="FH552" s="16"/>
      <c r="FI552" s="16"/>
      <c r="FJ552" s="16"/>
      <c r="FK552" s="16"/>
      <c r="FL552" s="16"/>
      <c r="FM552" s="16"/>
      <c r="FN552" s="16"/>
      <c r="FO552" s="16"/>
      <c r="FP552" s="16"/>
      <c r="FQ552" s="16"/>
      <c r="FR552" s="16"/>
      <c r="FS552" s="16"/>
      <c r="FT552" s="16"/>
      <c r="FU552" s="16"/>
      <c r="FV552" s="16"/>
    </row>
    <row r="553" spans="3:178" ht="12.75"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  <c r="FI553" s="16"/>
      <c r="FJ553" s="16"/>
      <c r="FK553" s="16"/>
      <c r="FL553" s="16"/>
      <c r="FM553" s="16"/>
      <c r="FN553" s="16"/>
      <c r="FO553" s="16"/>
      <c r="FP553" s="16"/>
      <c r="FQ553" s="16"/>
      <c r="FR553" s="16"/>
      <c r="FS553" s="16"/>
      <c r="FT553" s="16"/>
      <c r="FU553" s="16"/>
      <c r="FV553" s="16"/>
    </row>
    <row r="554" spans="3:178" ht="12.75"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  <c r="FI554" s="16"/>
      <c r="FJ554" s="16"/>
      <c r="FK554" s="16"/>
      <c r="FL554" s="16"/>
      <c r="FM554" s="16"/>
      <c r="FN554" s="16"/>
      <c r="FO554" s="16"/>
      <c r="FP554" s="16"/>
      <c r="FQ554" s="16"/>
      <c r="FR554" s="16"/>
      <c r="FS554" s="16"/>
      <c r="FT554" s="16"/>
      <c r="FU554" s="16"/>
      <c r="FV554" s="16"/>
    </row>
    <row r="555" spans="3:178" ht="12.75"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  <c r="FI555" s="16"/>
      <c r="FJ555" s="16"/>
      <c r="FK555" s="16"/>
      <c r="FL555" s="16"/>
      <c r="FM555" s="16"/>
      <c r="FN555" s="16"/>
      <c r="FO555" s="16"/>
      <c r="FP555" s="16"/>
      <c r="FQ555" s="16"/>
      <c r="FR555" s="16"/>
      <c r="FS555" s="16"/>
      <c r="FT555" s="16"/>
      <c r="FU555" s="16"/>
      <c r="FV555" s="16"/>
    </row>
    <row r="556" spans="3:178" ht="12.75"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D556" s="16"/>
      <c r="FE556" s="16"/>
      <c r="FF556" s="16"/>
      <c r="FG556" s="16"/>
      <c r="FH556" s="16"/>
      <c r="FI556" s="16"/>
      <c r="FJ556" s="16"/>
      <c r="FK556" s="16"/>
      <c r="FL556" s="16"/>
      <c r="FM556" s="16"/>
      <c r="FN556" s="16"/>
      <c r="FO556" s="16"/>
      <c r="FP556" s="16"/>
      <c r="FQ556" s="16"/>
      <c r="FR556" s="16"/>
      <c r="FS556" s="16"/>
      <c r="FT556" s="16"/>
      <c r="FU556" s="16"/>
      <c r="FV556" s="16"/>
    </row>
    <row r="557" spans="3:178" ht="12.75"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  <c r="FI557" s="16"/>
      <c r="FJ557" s="16"/>
      <c r="FK557" s="16"/>
      <c r="FL557" s="16"/>
      <c r="FM557" s="16"/>
      <c r="FN557" s="16"/>
      <c r="FO557" s="16"/>
      <c r="FP557" s="16"/>
      <c r="FQ557" s="16"/>
      <c r="FR557" s="16"/>
      <c r="FS557" s="16"/>
      <c r="FT557" s="16"/>
      <c r="FU557" s="16"/>
      <c r="FV557" s="16"/>
    </row>
    <row r="558" spans="3:178" ht="12.75"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  <c r="FB558" s="16"/>
      <c r="FC558" s="16"/>
      <c r="FD558" s="16"/>
      <c r="FE558" s="16"/>
      <c r="FF558" s="16"/>
      <c r="FG558" s="16"/>
      <c r="FH558" s="16"/>
      <c r="FI558" s="16"/>
      <c r="FJ558" s="16"/>
      <c r="FK558" s="16"/>
      <c r="FL558" s="16"/>
      <c r="FM558" s="16"/>
      <c r="FN558" s="16"/>
      <c r="FO558" s="16"/>
      <c r="FP558" s="16"/>
      <c r="FQ558" s="16"/>
      <c r="FR558" s="16"/>
      <c r="FS558" s="16"/>
      <c r="FT558" s="16"/>
      <c r="FU558" s="16"/>
      <c r="FV558" s="16"/>
    </row>
    <row r="559" spans="3:178" ht="12.75"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D559" s="16"/>
      <c r="FE559" s="16"/>
      <c r="FF559" s="16"/>
      <c r="FG559" s="16"/>
      <c r="FH559" s="16"/>
      <c r="FI559" s="16"/>
      <c r="FJ559" s="16"/>
      <c r="FK559" s="16"/>
      <c r="FL559" s="16"/>
      <c r="FM559" s="16"/>
      <c r="FN559" s="16"/>
      <c r="FO559" s="16"/>
      <c r="FP559" s="16"/>
      <c r="FQ559" s="16"/>
      <c r="FR559" s="16"/>
      <c r="FS559" s="16"/>
      <c r="FT559" s="16"/>
      <c r="FU559" s="16"/>
      <c r="FV559" s="16"/>
    </row>
    <row r="560" spans="3:178" ht="12.75"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  <c r="FB560" s="16"/>
      <c r="FC560" s="16"/>
      <c r="FD560" s="16"/>
      <c r="FE560" s="16"/>
      <c r="FF560" s="16"/>
      <c r="FG560" s="16"/>
      <c r="FH560" s="16"/>
      <c r="FI560" s="16"/>
      <c r="FJ560" s="16"/>
      <c r="FK560" s="16"/>
      <c r="FL560" s="16"/>
      <c r="FM560" s="16"/>
      <c r="FN560" s="16"/>
      <c r="FO560" s="16"/>
      <c r="FP560" s="16"/>
      <c r="FQ560" s="16"/>
      <c r="FR560" s="16"/>
      <c r="FS560" s="16"/>
      <c r="FT560" s="16"/>
      <c r="FU560" s="16"/>
      <c r="FV560" s="16"/>
    </row>
    <row r="561" spans="3:178" ht="12.75"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  <c r="FI561" s="16"/>
      <c r="FJ561" s="16"/>
      <c r="FK561" s="16"/>
      <c r="FL561" s="16"/>
      <c r="FM561" s="16"/>
      <c r="FN561" s="16"/>
      <c r="FO561" s="16"/>
      <c r="FP561" s="16"/>
      <c r="FQ561" s="16"/>
      <c r="FR561" s="16"/>
      <c r="FS561" s="16"/>
      <c r="FT561" s="16"/>
      <c r="FU561" s="16"/>
      <c r="FV561" s="16"/>
    </row>
    <row r="562" spans="3:178" ht="12.75"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D562" s="16"/>
      <c r="FE562" s="16"/>
      <c r="FF562" s="16"/>
      <c r="FG562" s="16"/>
      <c r="FH562" s="16"/>
      <c r="FI562" s="16"/>
      <c r="FJ562" s="16"/>
      <c r="FK562" s="16"/>
      <c r="FL562" s="16"/>
      <c r="FM562" s="16"/>
      <c r="FN562" s="16"/>
      <c r="FO562" s="16"/>
      <c r="FP562" s="16"/>
      <c r="FQ562" s="16"/>
      <c r="FR562" s="16"/>
      <c r="FS562" s="16"/>
      <c r="FT562" s="16"/>
      <c r="FU562" s="16"/>
      <c r="FV562" s="16"/>
    </row>
    <row r="563" spans="3:178" ht="12.75"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F563" s="16"/>
      <c r="FG563" s="16"/>
      <c r="FH563" s="16"/>
      <c r="FI563" s="16"/>
      <c r="FJ563" s="16"/>
      <c r="FK563" s="16"/>
      <c r="FL563" s="16"/>
      <c r="FM563" s="16"/>
      <c r="FN563" s="16"/>
      <c r="FO563" s="16"/>
      <c r="FP563" s="16"/>
      <c r="FQ563" s="16"/>
      <c r="FR563" s="16"/>
      <c r="FS563" s="16"/>
      <c r="FT563" s="16"/>
      <c r="FU563" s="16"/>
      <c r="FV563" s="16"/>
    </row>
    <row r="564" spans="3:178" ht="12.75"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  <c r="FI564" s="16"/>
      <c r="FJ564" s="16"/>
      <c r="FK564" s="16"/>
      <c r="FL564" s="16"/>
      <c r="FM564" s="16"/>
      <c r="FN564" s="16"/>
      <c r="FO564" s="16"/>
      <c r="FP564" s="16"/>
      <c r="FQ564" s="16"/>
      <c r="FR564" s="16"/>
      <c r="FS564" s="16"/>
      <c r="FT564" s="16"/>
      <c r="FU564" s="16"/>
      <c r="FV564" s="16"/>
    </row>
    <row r="565" spans="3:178" ht="12.75"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D565" s="16"/>
      <c r="FE565" s="16"/>
      <c r="FF565" s="16"/>
      <c r="FG565" s="16"/>
      <c r="FH565" s="16"/>
      <c r="FI565" s="16"/>
      <c r="FJ565" s="16"/>
      <c r="FK565" s="16"/>
      <c r="FL565" s="16"/>
      <c r="FM565" s="16"/>
      <c r="FN565" s="16"/>
      <c r="FO565" s="16"/>
      <c r="FP565" s="16"/>
      <c r="FQ565" s="16"/>
      <c r="FR565" s="16"/>
      <c r="FS565" s="16"/>
      <c r="FT565" s="16"/>
      <c r="FU565" s="16"/>
      <c r="FV565" s="16"/>
    </row>
    <row r="566" spans="3:178" ht="12.75"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  <c r="FB566" s="16"/>
      <c r="FC566" s="16"/>
      <c r="FD566" s="16"/>
      <c r="FE566" s="16"/>
      <c r="FF566" s="16"/>
      <c r="FG566" s="16"/>
      <c r="FH566" s="16"/>
      <c r="FI566" s="16"/>
      <c r="FJ566" s="16"/>
      <c r="FK566" s="16"/>
      <c r="FL566" s="16"/>
      <c r="FM566" s="16"/>
      <c r="FN566" s="16"/>
      <c r="FO566" s="16"/>
      <c r="FP566" s="16"/>
      <c r="FQ566" s="16"/>
      <c r="FR566" s="16"/>
      <c r="FS566" s="16"/>
      <c r="FT566" s="16"/>
      <c r="FU566" s="16"/>
      <c r="FV566" s="16"/>
    </row>
    <row r="567" spans="3:178" ht="12.75"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D567" s="16"/>
      <c r="FE567" s="16"/>
      <c r="FF567" s="16"/>
      <c r="FG567" s="16"/>
      <c r="FH567" s="16"/>
      <c r="FI567" s="16"/>
      <c r="FJ567" s="16"/>
      <c r="FK567" s="16"/>
      <c r="FL567" s="16"/>
      <c r="FM567" s="16"/>
      <c r="FN567" s="16"/>
      <c r="FO567" s="16"/>
      <c r="FP567" s="16"/>
      <c r="FQ567" s="16"/>
      <c r="FR567" s="16"/>
      <c r="FS567" s="16"/>
      <c r="FT567" s="16"/>
      <c r="FU567" s="16"/>
      <c r="FV567" s="16"/>
    </row>
    <row r="568" spans="3:178" ht="12.75"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D568" s="16"/>
      <c r="FE568" s="16"/>
      <c r="FF568" s="16"/>
      <c r="FG568" s="16"/>
      <c r="FH568" s="16"/>
      <c r="FI568" s="16"/>
      <c r="FJ568" s="16"/>
      <c r="FK568" s="16"/>
      <c r="FL568" s="16"/>
      <c r="FM568" s="16"/>
      <c r="FN568" s="16"/>
      <c r="FO568" s="16"/>
      <c r="FP568" s="16"/>
      <c r="FQ568" s="16"/>
      <c r="FR568" s="16"/>
      <c r="FS568" s="16"/>
      <c r="FT568" s="16"/>
      <c r="FU568" s="16"/>
      <c r="FV568" s="16"/>
    </row>
    <row r="569" spans="3:178" ht="12.75"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  <c r="FB569" s="16"/>
      <c r="FC569" s="16"/>
      <c r="FD569" s="16"/>
      <c r="FE569" s="16"/>
      <c r="FF569" s="16"/>
      <c r="FG569" s="16"/>
      <c r="FH569" s="16"/>
      <c r="FI569" s="16"/>
      <c r="FJ569" s="16"/>
      <c r="FK569" s="16"/>
      <c r="FL569" s="16"/>
      <c r="FM569" s="16"/>
      <c r="FN569" s="16"/>
      <c r="FO569" s="16"/>
      <c r="FP569" s="16"/>
      <c r="FQ569" s="16"/>
      <c r="FR569" s="16"/>
      <c r="FS569" s="16"/>
      <c r="FT569" s="16"/>
      <c r="FU569" s="16"/>
      <c r="FV569" s="16"/>
    </row>
    <row r="570" spans="3:178" ht="12.75"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  <c r="FB570" s="16"/>
      <c r="FC570" s="16"/>
      <c r="FD570" s="16"/>
      <c r="FE570" s="16"/>
      <c r="FF570" s="16"/>
      <c r="FG570" s="16"/>
      <c r="FH570" s="16"/>
      <c r="FI570" s="16"/>
      <c r="FJ570" s="16"/>
      <c r="FK570" s="16"/>
      <c r="FL570" s="16"/>
      <c r="FM570" s="16"/>
      <c r="FN570" s="16"/>
      <c r="FO570" s="16"/>
      <c r="FP570" s="16"/>
      <c r="FQ570" s="16"/>
      <c r="FR570" s="16"/>
      <c r="FS570" s="16"/>
      <c r="FT570" s="16"/>
      <c r="FU570" s="16"/>
      <c r="FV570" s="16"/>
    </row>
    <row r="571" spans="3:178" ht="12.75"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  <c r="FB571" s="16"/>
      <c r="FC571" s="16"/>
      <c r="FD571" s="16"/>
      <c r="FE571" s="16"/>
      <c r="FF571" s="16"/>
      <c r="FG571" s="16"/>
      <c r="FH571" s="16"/>
      <c r="FI571" s="16"/>
      <c r="FJ571" s="16"/>
      <c r="FK571" s="16"/>
      <c r="FL571" s="16"/>
      <c r="FM571" s="16"/>
      <c r="FN571" s="16"/>
      <c r="FO571" s="16"/>
      <c r="FP571" s="16"/>
      <c r="FQ571" s="16"/>
      <c r="FR571" s="16"/>
      <c r="FS571" s="16"/>
      <c r="FT571" s="16"/>
      <c r="FU571" s="16"/>
      <c r="FV571" s="16"/>
    </row>
    <row r="572" spans="3:178" ht="12.75"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D572" s="16"/>
      <c r="FE572" s="16"/>
      <c r="FF572" s="16"/>
      <c r="FG572" s="16"/>
      <c r="FH572" s="16"/>
      <c r="FI572" s="16"/>
      <c r="FJ572" s="16"/>
      <c r="FK572" s="16"/>
      <c r="FL572" s="16"/>
      <c r="FM572" s="16"/>
      <c r="FN572" s="16"/>
      <c r="FO572" s="16"/>
      <c r="FP572" s="16"/>
      <c r="FQ572" s="16"/>
      <c r="FR572" s="16"/>
      <c r="FS572" s="16"/>
      <c r="FT572" s="16"/>
      <c r="FU572" s="16"/>
      <c r="FV572" s="16"/>
    </row>
    <row r="573" spans="3:178" ht="12.75"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  <c r="FB573" s="16"/>
      <c r="FC573" s="16"/>
      <c r="FD573" s="16"/>
      <c r="FE573" s="16"/>
      <c r="FF573" s="16"/>
      <c r="FG573" s="16"/>
      <c r="FH573" s="16"/>
      <c r="FI573" s="16"/>
      <c r="FJ573" s="16"/>
      <c r="FK573" s="16"/>
      <c r="FL573" s="16"/>
      <c r="FM573" s="16"/>
      <c r="FN573" s="16"/>
      <c r="FO573" s="16"/>
      <c r="FP573" s="16"/>
      <c r="FQ573" s="16"/>
      <c r="FR573" s="16"/>
      <c r="FS573" s="16"/>
      <c r="FT573" s="16"/>
      <c r="FU573" s="16"/>
      <c r="FV573" s="16"/>
    </row>
    <row r="574" spans="3:178" ht="12.75"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  <c r="FB574" s="16"/>
      <c r="FC574" s="16"/>
      <c r="FD574" s="16"/>
      <c r="FE574" s="16"/>
      <c r="FF574" s="16"/>
      <c r="FG574" s="16"/>
      <c r="FH574" s="16"/>
      <c r="FI574" s="16"/>
      <c r="FJ574" s="16"/>
      <c r="FK574" s="16"/>
      <c r="FL574" s="16"/>
      <c r="FM574" s="16"/>
      <c r="FN574" s="16"/>
      <c r="FO574" s="16"/>
      <c r="FP574" s="16"/>
      <c r="FQ574" s="16"/>
      <c r="FR574" s="16"/>
      <c r="FS574" s="16"/>
      <c r="FT574" s="16"/>
      <c r="FU574" s="16"/>
      <c r="FV574" s="16"/>
    </row>
    <row r="575" spans="3:178" ht="12.75"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  <c r="FB575" s="16"/>
      <c r="FC575" s="16"/>
      <c r="FD575" s="16"/>
      <c r="FE575" s="16"/>
      <c r="FF575" s="16"/>
      <c r="FG575" s="16"/>
      <c r="FH575" s="16"/>
      <c r="FI575" s="16"/>
      <c r="FJ575" s="16"/>
      <c r="FK575" s="16"/>
      <c r="FL575" s="16"/>
      <c r="FM575" s="16"/>
      <c r="FN575" s="16"/>
      <c r="FO575" s="16"/>
      <c r="FP575" s="16"/>
      <c r="FQ575" s="16"/>
      <c r="FR575" s="16"/>
      <c r="FS575" s="16"/>
      <c r="FT575" s="16"/>
      <c r="FU575" s="16"/>
      <c r="FV575" s="16"/>
    </row>
    <row r="576" spans="3:178" ht="12.75"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D576" s="16"/>
      <c r="FE576" s="16"/>
      <c r="FF576" s="16"/>
      <c r="FG576" s="16"/>
      <c r="FH576" s="16"/>
      <c r="FI576" s="16"/>
      <c r="FJ576" s="16"/>
      <c r="FK576" s="16"/>
      <c r="FL576" s="16"/>
      <c r="FM576" s="16"/>
      <c r="FN576" s="16"/>
      <c r="FO576" s="16"/>
      <c r="FP576" s="16"/>
      <c r="FQ576" s="16"/>
      <c r="FR576" s="16"/>
      <c r="FS576" s="16"/>
      <c r="FT576" s="16"/>
      <c r="FU576" s="16"/>
      <c r="FV576" s="16"/>
    </row>
    <row r="577" spans="3:178" ht="12.75"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  <c r="FI577" s="16"/>
      <c r="FJ577" s="16"/>
      <c r="FK577" s="16"/>
      <c r="FL577" s="16"/>
      <c r="FM577" s="16"/>
      <c r="FN577" s="16"/>
      <c r="FO577" s="16"/>
      <c r="FP577" s="16"/>
      <c r="FQ577" s="16"/>
      <c r="FR577" s="16"/>
      <c r="FS577" s="16"/>
      <c r="FT577" s="16"/>
      <c r="FU577" s="16"/>
      <c r="FV577" s="16"/>
    </row>
    <row r="578" spans="3:178" ht="12.75"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D578" s="16"/>
      <c r="FE578" s="16"/>
      <c r="FF578" s="16"/>
      <c r="FG578" s="16"/>
      <c r="FH578" s="16"/>
      <c r="FI578" s="16"/>
      <c r="FJ578" s="16"/>
      <c r="FK578" s="16"/>
      <c r="FL578" s="16"/>
      <c r="FM578" s="16"/>
      <c r="FN578" s="16"/>
      <c r="FO578" s="16"/>
      <c r="FP578" s="16"/>
      <c r="FQ578" s="16"/>
      <c r="FR578" s="16"/>
      <c r="FS578" s="16"/>
      <c r="FT578" s="16"/>
      <c r="FU578" s="16"/>
      <c r="FV578" s="16"/>
    </row>
    <row r="579" spans="3:178" ht="12.75"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D579" s="16"/>
      <c r="FE579" s="16"/>
      <c r="FF579" s="16"/>
      <c r="FG579" s="16"/>
      <c r="FH579" s="16"/>
      <c r="FI579" s="16"/>
      <c r="FJ579" s="16"/>
      <c r="FK579" s="16"/>
      <c r="FL579" s="16"/>
      <c r="FM579" s="16"/>
      <c r="FN579" s="16"/>
      <c r="FO579" s="16"/>
      <c r="FP579" s="16"/>
      <c r="FQ579" s="16"/>
      <c r="FR579" s="16"/>
      <c r="FS579" s="16"/>
      <c r="FT579" s="16"/>
      <c r="FU579" s="16"/>
      <c r="FV579" s="16"/>
    </row>
    <row r="580" spans="3:178" ht="12.75"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D580" s="16"/>
      <c r="FE580" s="16"/>
      <c r="FF580" s="16"/>
      <c r="FG580" s="16"/>
      <c r="FH580" s="16"/>
      <c r="FI580" s="16"/>
      <c r="FJ580" s="16"/>
      <c r="FK580" s="16"/>
      <c r="FL580" s="16"/>
      <c r="FM580" s="16"/>
      <c r="FN580" s="16"/>
      <c r="FO580" s="16"/>
      <c r="FP580" s="16"/>
      <c r="FQ580" s="16"/>
      <c r="FR580" s="16"/>
      <c r="FS580" s="16"/>
      <c r="FT580" s="16"/>
      <c r="FU580" s="16"/>
      <c r="FV580" s="16"/>
    </row>
    <row r="581" spans="3:178" ht="12.75"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D581" s="16"/>
      <c r="FE581" s="16"/>
      <c r="FF581" s="16"/>
      <c r="FG581" s="16"/>
      <c r="FH581" s="16"/>
      <c r="FI581" s="16"/>
      <c r="FJ581" s="16"/>
      <c r="FK581" s="16"/>
      <c r="FL581" s="16"/>
      <c r="FM581" s="16"/>
      <c r="FN581" s="16"/>
      <c r="FO581" s="16"/>
      <c r="FP581" s="16"/>
      <c r="FQ581" s="16"/>
      <c r="FR581" s="16"/>
      <c r="FS581" s="16"/>
      <c r="FT581" s="16"/>
      <c r="FU581" s="16"/>
      <c r="FV581" s="16"/>
    </row>
    <row r="582" spans="3:178" ht="12.75"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  <c r="FB582" s="16"/>
      <c r="FC582" s="16"/>
      <c r="FD582" s="16"/>
      <c r="FE582" s="16"/>
      <c r="FF582" s="16"/>
      <c r="FG582" s="16"/>
      <c r="FH582" s="16"/>
      <c r="FI582" s="16"/>
      <c r="FJ582" s="16"/>
      <c r="FK582" s="16"/>
      <c r="FL582" s="16"/>
      <c r="FM582" s="16"/>
      <c r="FN582" s="16"/>
      <c r="FO582" s="16"/>
      <c r="FP582" s="16"/>
      <c r="FQ582" s="16"/>
      <c r="FR582" s="16"/>
      <c r="FS582" s="16"/>
      <c r="FT582" s="16"/>
      <c r="FU582" s="16"/>
      <c r="FV582" s="16"/>
    </row>
    <row r="583" spans="3:178" ht="12.75"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D583" s="16"/>
      <c r="FE583" s="16"/>
      <c r="FF583" s="16"/>
      <c r="FG583" s="16"/>
      <c r="FH583" s="16"/>
      <c r="FI583" s="16"/>
      <c r="FJ583" s="16"/>
      <c r="FK583" s="16"/>
      <c r="FL583" s="16"/>
      <c r="FM583" s="16"/>
      <c r="FN583" s="16"/>
      <c r="FO583" s="16"/>
      <c r="FP583" s="16"/>
      <c r="FQ583" s="16"/>
      <c r="FR583" s="16"/>
      <c r="FS583" s="16"/>
      <c r="FT583" s="16"/>
      <c r="FU583" s="16"/>
      <c r="FV583" s="16"/>
    </row>
    <row r="584" spans="3:178" ht="12.75"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  <c r="FB584" s="16"/>
      <c r="FC584" s="16"/>
      <c r="FD584" s="16"/>
      <c r="FE584" s="16"/>
      <c r="FF584" s="16"/>
      <c r="FG584" s="16"/>
      <c r="FH584" s="16"/>
      <c r="FI584" s="16"/>
      <c r="FJ584" s="16"/>
      <c r="FK584" s="16"/>
      <c r="FL584" s="16"/>
      <c r="FM584" s="16"/>
      <c r="FN584" s="16"/>
      <c r="FO584" s="16"/>
      <c r="FP584" s="16"/>
      <c r="FQ584" s="16"/>
      <c r="FR584" s="16"/>
      <c r="FS584" s="16"/>
      <c r="FT584" s="16"/>
      <c r="FU584" s="16"/>
      <c r="FV584" s="16"/>
    </row>
    <row r="585" spans="3:178" ht="12.75"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  <c r="FB585" s="16"/>
      <c r="FC585" s="16"/>
      <c r="FD585" s="16"/>
      <c r="FE585" s="16"/>
      <c r="FF585" s="16"/>
      <c r="FG585" s="16"/>
      <c r="FH585" s="16"/>
      <c r="FI585" s="16"/>
      <c r="FJ585" s="16"/>
      <c r="FK585" s="16"/>
      <c r="FL585" s="16"/>
      <c r="FM585" s="16"/>
      <c r="FN585" s="16"/>
      <c r="FO585" s="16"/>
      <c r="FP585" s="16"/>
      <c r="FQ585" s="16"/>
      <c r="FR585" s="16"/>
      <c r="FS585" s="16"/>
      <c r="FT585" s="16"/>
      <c r="FU585" s="16"/>
      <c r="FV585" s="16"/>
    </row>
    <row r="586" spans="3:178" ht="12.75"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  <c r="FB586" s="16"/>
      <c r="FC586" s="16"/>
      <c r="FD586" s="16"/>
      <c r="FE586" s="16"/>
      <c r="FF586" s="16"/>
      <c r="FG586" s="16"/>
      <c r="FH586" s="16"/>
      <c r="FI586" s="16"/>
      <c r="FJ586" s="16"/>
      <c r="FK586" s="16"/>
      <c r="FL586" s="16"/>
      <c r="FM586" s="16"/>
      <c r="FN586" s="16"/>
      <c r="FO586" s="16"/>
      <c r="FP586" s="16"/>
      <c r="FQ586" s="16"/>
      <c r="FR586" s="16"/>
      <c r="FS586" s="16"/>
      <c r="FT586" s="16"/>
      <c r="FU586" s="16"/>
      <c r="FV586" s="16"/>
    </row>
    <row r="587" spans="3:178" ht="12.75"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  <c r="FI587" s="16"/>
      <c r="FJ587" s="16"/>
      <c r="FK587" s="16"/>
      <c r="FL587" s="16"/>
      <c r="FM587" s="16"/>
      <c r="FN587" s="16"/>
      <c r="FO587" s="16"/>
      <c r="FP587" s="16"/>
      <c r="FQ587" s="16"/>
      <c r="FR587" s="16"/>
      <c r="FS587" s="16"/>
      <c r="FT587" s="16"/>
      <c r="FU587" s="16"/>
      <c r="FV587" s="16"/>
    </row>
    <row r="588" spans="3:178" ht="12.75"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  <c r="FI588" s="16"/>
      <c r="FJ588" s="16"/>
      <c r="FK588" s="16"/>
      <c r="FL588" s="16"/>
      <c r="FM588" s="16"/>
      <c r="FN588" s="16"/>
      <c r="FO588" s="16"/>
      <c r="FP588" s="16"/>
      <c r="FQ588" s="16"/>
      <c r="FR588" s="16"/>
      <c r="FS588" s="16"/>
      <c r="FT588" s="16"/>
      <c r="FU588" s="16"/>
      <c r="FV588" s="16"/>
    </row>
    <row r="589" spans="3:178" ht="12.75"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  <c r="FI589" s="16"/>
      <c r="FJ589" s="16"/>
      <c r="FK589" s="16"/>
      <c r="FL589" s="16"/>
      <c r="FM589" s="16"/>
      <c r="FN589" s="16"/>
      <c r="FO589" s="16"/>
      <c r="FP589" s="16"/>
      <c r="FQ589" s="16"/>
      <c r="FR589" s="16"/>
      <c r="FS589" s="16"/>
      <c r="FT589" s="16"/>
      <c r="FU589" s="16"/>
      <c r="FV589" s="16"/>
    </row>
    <row r="590" spans="3:178" ht="12.75"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D590" s="16"/>
      <c r="FE590" s="16"/>
      <c r="FF590" s="16"/>
      <c r="FG590" s="16"/>
      <c r="FH590" s="16"/>
      <c r="FI590" s="16"/>
      <c r="FJ590" s="16"/>
      <c r="FK590" s="16"/>
      <c r="FL590" s="16"/>
      <c r="FM590" s="16"/>
      <c r="FN590" s="16"/>
      <c r="FO590" s="16"/>
      <c r="FP590" s="16"/>
      <c r="FQ590" s="16"/>
      <c r="FR590" s="16"/>
      <c r="FS590" s="16"/>
      <c r="FT590" s="16"/>
      <c r="FU590" s="16"/>
      <c r="FV590" s="16"/>
    </row>
    <row r="591" spans="3:178" ht="12.75"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  <c r="FB591" s="16"/>
      <c r="FC591" s="16"/>
      <c r="FD591" s="16"/>
      <c r="FE591" s="16"/>
      <c r="FF591" s="16"/>
      <c r="FG591" s="16"/>
      <c r="FH591" s="16"/>
      <c r="FI591" s="16"/>
      <c r="FJ591" s="16"/>
      <c r="FK591" s="16"/>
      <c r="FL591" s="16"/>
      <c r="FM591" s="16"/>
      <c r="FN591" s="16"/>
      <c r="FO591" s="16"/>
      <c r="FP591" s="16"/>
      <c r="FQ591" s="16"/>
      <c r="FR591" s="16"/>
      <c r="FS591" s="16"/>
      <c r="FT591" s="16"/>
      <c r="FU591" s="16"/>
      <c r="FV591" s="16"/>
    </row>
    <row r="592" spans="3:178" ht="12.75"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  <c r="FB592" s="16"/>
      <c r="FC592" s="16"/>
      <c r="FD592" s="16"/>
      <c r="FE592" s="16"/>
      <c r="FF592" s="16"/>
      <c r="FG592" s="16"/>
      <c r="FH592" s="16"/>
      <c r="FI592" s="16"/>
      <c r="FJ592" s="16"/>
      <c r="FK592" s="16"/>
      <c r="FL592" s="16"/>
      <c r="FM592" s="16"/>
      <c r="FN592" s="16"/>
      <c r="FO592" s="16"/>
      <c r="FP592" s="16"/>
      <c r="FQ592" s="16"/>
      <c r="FR592" s="16"/>
      <c r="FS592" s="16"/>
      <c r="FT592" s="16"/>
      <c r="FU592" s="16"/>
      <c r="FV592" s="16"/>
    </row>
    <row r="593" spans="3:178" ht="12.75"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  <c r="FB593" s="16"/>
      <c r="FC593" s="16"/>
      <c r="FD593" s="16"/>
      <c r="FE593" s="16"/>
      <c r="FF593" s="16"/>
      <c r="FG593" s="16"/>
      <c r="FH593" s="16"/>
      <c r="FI593" s="16"/>
      <c r="FJ593" s="16"/>
      <c r="FK593" s="16"/>
      <c r="FL593" s="16"/>
      <c r="FM593" s="16"/>
      <c r="FN593" s="16"/>
      <c r="FO593" s="16"/>
      <c r="FP593" s="16"/>
      <c r="FQ593" s="16"/>
      <c r="FR593" s="16"/>
      <c r="FS593" s="16"/>
      <c r="FT593" s="16"/>
      <c r="FU593" s="16"/>
      <c r="FV593" s="16"/>
    </row>
    <row r="594" spans="3:178" ht="12.75"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D594" s="16"/>
      <c r="FE594" s="16"/>
      <c r="FF594" s="16"/>
      <c r="FG594" s="16"/>
      <c r="FH594" s="16"/>
      <c r="FI594" s="16"/>
      <c r="FJ594" s="16"/>
      <c r="FK594" s="16"/>
      <c r="FL594" s="16"/>
      <c r="FM594" s="16"/>
      <c r="FN594" s="16"/>
      <c r="FO594" s="16"/>
      <c r="FP594" s="16"/>
      <c r="FQ594" s="16"/>
      <c r="FR594" s="16"/>
      <c r="FS594" s="16"/>
      <c r="FT594" s="16"/>
      <c r="FU594" s="16"/>
      <c r="FV594" s="16"/>
    </row>
    <row r="595" spans="3:178" ht="12.75"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  <c r="FB595" s="16"/>
      <c r="FC595" s="16"/>
      <c r="FD595" s="16"/>
      <c r="FE595" s="16"/>
      <c r="FF595" s="16"/>
      <c r="FG595" s="16"/>
      <c r="FH595" s="16"/>
      <c r="FI595" s="16"/>
      <c r="FJ595" s="16"/>
      <c r="FK595" s="16"/>
      <c r="FL595" s="16"/>
      <c r="FM595" s="16"/>
      <c r="FN595" s="16"/>
      <c r="FO595" s="16"/>
      <c r="FP595" s="16"/>
      <c r="FQ595" s="16"/>
      <c r="FR595" s="16"/>
      <c r="FS595" s="16"/>
      <c r="FT595" s="16"/>
      <c r="FU595" s="16"/>
      <c r="FV595" s="16"/>
    </row>
    <row r="596" spans="3:178" ht="12.75"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  <c r="FB596" s="16"/>
      <c r="FC596" s="16"/>
      <c r="FD596" s="16"/>
      <c r="FE596" s="16"/>
      <c r="FF596" s="16"/>
      <c r="FG596" s="16"/>
      <c r="FH596" s="16"/>
      <c r="FI596" s="16"/>
      <c r="FJ596" s="16"/>
      <c r="FK596" s="16"/>
      <c r="FL596" s="16"/>
      <c r="FM596" s="16"/>
      <c r="FN596" s="16"/>
      <c r="FO596" s="16"/>
      <c r="FP596" s="16"/>
      <c r="FQ596" s="16"/>
      <c r="FR596" s="16"/>
      <c r="FS596" s="16"/>
      <c r="FT596" s="16"/>
      <c r="FU596" s="16"/>
      <c r="FV596" s="16"/>
    </row>
    <row r="597" spans="3:178" ht="12.75"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  <c r="FB597" s="16"/>
      <c r="FC597" s="16"/>
      <c r="FD597" s="16"/>
      <c r="FE597" s="16"/>
      <c r="FF597" s="16"/>
      <c r="FG597" s="16"/>
      <c r="FH597" s="16"/>
      <c r="FI597" s="16"/>
      <c r="FJ597" s="16"/>
      <c r="FK597" s="16"/>
      <c r="FL597" s="16"/>
      <c r="FM597" s="16"/>
      <c r="FN597" s="16"/>
      <c r="FO597" s="16"/>
      <c r="FP597" s="16"/>
      <c r="FQ597" s="16"/>
      <c r="FR597" s="16"/>
      <c r="FS597" s="16"/>
      <c r="FT597" s="16"/>
      <c r="FU597" s="16"/>
      <c r="FV597" s="16"/>
    </row>
    <row r="598" spans="3:178" ht="12.75"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D598" s="16"/>
      <c r="FE598" s="16"/>
      <c r="FF598" s="16"/>
      <c r="FG598" s="16"/>
      <c r="FH598" s="16"/>
      <c r="FI598" s="16"/>
      <c r="FJ598" s="16"/>
      <c r="FK598" s="16"/>
      <c r="FL598" s="16"/>
      <c r="FM598" s="16"/>
      <c r="FN598" s="16"/>
      <c r="FO598" s="16"/>
      <c r="FP598" s="16"/>
      <c r="FQ598" s="16"/>
      <c r="FR598" s="16"/>
      <c r="FS598" s="16"/>
      <c r="FT598" s="16"/>
      <c r="FU598" s="16"/>
      <c r="FV598" s="16"/>
    </row>
    <row r="599" spans="3:178" ht="12.75"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D599" s="16"/>
      <c r="FE599" s="16"/>
      <c r="FF599" s="16"/>
      <c r="FG599" s="16"/>
      <c r="FH599" s="16"/>
      <c r="FI599" s="16"/>
      <c r="FJ599" s="16"/>
      <c r="FK599" s="16"/>
      <c r="FL599" s="16"/>
      <c r="FM599" s="16"/>
      <c r="FN599" s="16"/>
      <c r="FO599" s="16"/>
      <c r="FP599" s="16"/>
      <c r="FQ599" s="16"/>
      <c r="FR599" s="16"/>
      <c r="FS599" s="16"/>
      <c r="FT599" s="16"/>
      <c r="FU599" s="16"/>
      <c r="FV599" s="16"/>
    </row>
    <row r="600" spans="3:178" ht="12.75"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  <c r="FB600" s="16"/>
      <c r="FC600" s="16"/>
      <c r="FD600" s="16"/>
      <c r="FE600" s="16"/>
      <c r="FF600" s="16"/>
      <c r="FG600" s="16"/>
      <c r="FH600" s="16"/>
      <c r="FI600" s="16"/>
      <c r="FJ600" s="16"/>
      <c r="FK600" s="16"/>
      <c r="FL600" s="16"/>
      <c r="FM600" s="16"/>
      <c r="FN600" s="16"/>
      <c r="FO600" s="16"/>
      <c r="FP600" s="16"/>
      <c r="FQ600" s="16"/>
      <c r="FR600" s="16"/>
      <c r="FS600" s="16"/>
      <c r="FT600" s="16"/>
      <c r="FU600" s="16"/>
      <c r="FV600" s="16"/>
    </row>
    <row r="601" spans="3:178" ht="12.75"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  <c r="FI601" s="16"/>
      <c r="FJ601" s="16"/>
      <c r="FK601" s="16"/>
      <c r="FL601" s="16"/>
      <c r="FM601" s="16"/>
      <c r="FN601" s="16"/>
      <c r="FO601" s="16"/>
      <c r="FP601" s="16"/>
      <c r="FQ601" s="16"/>
      <c r="FR601" s="16"/>
      <c r="FS601" s="16"/>
      <c r="FT601" s="16"/>
      <c r="FU601" s="16"/>
      <c r="FV601" s="16"/>
    </row>
    <row r="602" spans="3:178" ht="12.75"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  <c r="FB602" s="16"/>
      <c r="FC602" s="16"/>
      <c r="FD602" s="16"/>
      <c r="FE602" s="16"/>
      <c r="FF602" s="16"/>
      <c r="FG602" s="16"/>
      <c r="FH602" s="16"/>
      <c r="FI602" s="16"/>
      <c r="FJ602" s="16"/>
      <c r="FK602" s="16"/>
      <c r="FL602" s="16"/>
      <c r="FM602" s="16"/>
      <c r="FN602" s="16"/>
      <c r="FO602" s="16"/>
      <c r="FP602" s="16"/>
      <c r="FQ602" s="16"/>
      <c r="FR602" s="16"/>
      <c r="FS602" s="16"/>
      <c r="FT602" s="16"/>
      <c r="FU602" s="16"/>
      <c r="FV602" s="16"/>
    </row>
    <row r="603" spans="3:178" ht="12.75"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  <c r="FB603" s="16"/>
      <c r="FC603" s="16"/>
      <c r="FD603" s="16"/>
      <c r="FE603" s="16"/>
      <c r="FF603" s="16"/>
      <c r="FG603" s="16"/>
      <c r="FH603" s="16"/>
      <c r="FI603" s="16"/>
      <c r="FJ603" s="16"/>
      <c r="FK603" s="16"/>
      <c r="FL603" s="16"/>
      <c r="FM603" s="16"/>
      <c r="FN603" s="16"/>
      <c r="FO603" s="16"/>
      <c r="FP603" s="16"/>
      <c r="FQ603" s="16"/>
      <c r="FR603" s="16"/>
      <c r="FS603" s="16"/>
      <c r="FT603" s="16"/>
      <c r="FU603" s="16"/>
      <c r="FV603" s="16"/>
    </row>
    <row r="604" spans="3:178" ht="12.75"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  <c r="FI604" s="16"/>
      <c r="FJ604" s="16"/>
      <c r="FK604" s="16"/>
      <c r="FL604" s="16"/>
      <c r="FM604" s="16"/>
      <c r="FN604" s="16"/>
      <c r="FO604" s="16"/>
      <c r="FP604" s="16"/>
      <c r="FQ604" s="16"/>
      <c r="FR604" s="16"/>
      <c r="FS604" s="16"/>
      <c r="FT604" s="16"/>
      <c r="FU604" s="16"/>
      <c r="FV604" s="16"/>
    </row>
    <row r="605" spans="3:178" ht="12.75"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D605" s="16"/>
      <c r="FE605" s="16"/>
      <c r="FF605" s="16"/>
      <c r="FG605" s="16"/>
      <c r="FH605" s="16"/>
      <c r="FI605" s="16"/>
      <c r="FJ605" s="16"/>
      <c r="FK605" s="16"/>
      <c r="FL605" s="16"/>
      <c r="FM605" s="16"/>
      <c r="FN605" s="16"/>
      <c r="FO605" s="16"/>
      <c r="FP605" s="16"/>
      <c r="FQ605" s="16"/>
      <c r="FR605" s="16"/>
      <c r="FS605" s="16"/>
      <c r="FT605" s="16"/>
      <c r="FU605" s="16"/>
      <c r="FV605" s="16"/>
    </row>
    <row r="606" spans="3:178" ht="12.75"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D606" s="16"/>
      <c r="FE606" s="16"/>
      <c r="FF606" s="16"/>
      <c r="FG606" s="16"/>
      <c r="FH606" s="16"/>
      <c r="FI606" s="16"/>
      <c r="FJ606" s="16"/>
      <c r="FK606" s="16"/>
      <c r="FL606" s="16"/>
      <c r="FM606" s="16"/>
      <c r="FN606" s="16"/>
      <c r="FO606" s="16"/>
      <c r="FP606" s="16"/>
      <c r="FQ606" s="16"/>
      <c r="FR606" s="16"/>
      <c r="FS606" s="16"/>
      <c r="FT606" s="16"/>
      <c r="FU606" s="16"/>
      <c r="FV606" s="16"/>
    </row>
    <row r="607" spans="3:178" ht="12.75"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  <c r="FI607" s="16"/>
      <c r="FJ607" s="16"/>
      <c r="FK607" s="16"/>
      <c r="FL607" s="16"/>
      <c r="FM607" s="16"/>
      <c r="FN607" s="16"/>
      <c r="FO607" s="16"/>
      <c r="FP607" s="16"/>
      <c r="FQ607" s="16"/>
      <c r="FR607" s="16"/>
      <c r="FS607" s="16"/>
      <c r="FT607" s="16"/>
      <c r="FU607" s="16"/>
      <c r="FV607" s="16"/>
    </row>
    <row r="608" spans="3:178" ht="12.75"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  <c r="FI608" s="16"/>
      <c r="FJ608" s="16"/>
      <c r="FK608" s="16"/>
      <c r="FL608" s="16"/>
      <c r="FM608" s="16"/>
      <c r="FN608" s="16"/>
      <c r="FO608" s="16"/>
      <c r="FP608" s="16"/>
      <c r="FQ608" s="16"/>
      <c r="FR608" s="16"/>
      <c r="FS608" s="16"/>
      <c r="FT608" s="16"/>
      <c r="FU608" s="16"/>
      <c r="FV608" s="16"/>
    </row>
    <row r="609" spans="3:178" ht="12.75"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  <c r="FB609" s="16"/>
      <c r="FC609" s="16"/>
      <c r="FD609" s="16"/>
      <c r="FE609" s="16"/>
      <c r="FF609" s="16"/>
      <c r="FG609" s="16"/>
      <c r="FH609" s="16"/>
      <c r="FI609" s="16"/>
      <c r="FJ609" s="16"/>
      <c r="FK609" s="16"/>
      <c r="FL609" s="16"/>
      <c r="FM609" s="16"/>
      <c r="FN609" s="16"/>
      <c r="FO609" s="16"/>
      <c r="FP609" s="16"/>
      <c r="FQ609" s="16"/>
      <c r="FR609" s="16"/>
      <c r="FS609" s="16"/>
      <c r="FT609" s="16"/>
      <c r="FU609" s="16"/>
      <c r="FV609" s="16"/>
    </row>
    <row r="610" spans="3:178" ht="12.75"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  <c r="FB610" s="16"/>
      <c r="FC610" s="16"/>
      <c r="FD610" s="16"/>
      <c r="FE610" s="16"/>
      <c r="FF610" s="16"/>
      <c r="FG610" s="16"/>
      <c r="FH610" s="16"/>
      <c r="FI610" s="16"/>
      <c r="FJ610" s="16"/>
      <c r="FK610" s="16"/>
      <c r="FL610" s="16"/>
      <c r="FM610" s="16"/>
      <c r="FN610" s="16"/>
      <c r="FO610" s="16"/>
      <c r="FP610" s="16"/>
      <c r="FQ610" s="16"/>
      <c r="FR610" s="16"/>
      <c r="FS610" s="16"/>
      <c r="FT610" s="16"/>
      <c r="FU610" s="16"/>
      <c r="FV610" s="16"/>
    </row>
    <row r="611" spans="3:178" ht="12.75"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  <c r="FI611" s="16"/>
      <c r="FJ611" s="16"/>
      <c r="FK611" s="16"/>
      <c r="FL611" s="16"/>
      <c r="FM611" s="16"/>
      <c r="FN611" s="16"/>
      <c r="FO611" s="16"/>
      <c r="FP611" s="16"/>
      <c r="FQ611" s="16"/>
      <c r="FR611" s="16"/>
      <c r="FS611" s="16"/>
      <c r="FT611" s="16"/>
      <c r="FU611" s="16"/>
      <c r="FV611" s="16"/>
    </row>
    <row r="612" spans="3:178" ht="12.75"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  <c r="FI612" s="16"/>
      <c r="FJ612" s="16"/>
      <c r="FK612" s="16"/>
      <c r="FL612" s="16"/>
      <c r="FM612" s="16"/>
      <c r="FN612" s="16"/>
      <c r="FO612" s="16"/>
      <c r="FP612" s="16"/>
      <c r="FQ612" s="16"/>
      <c r="FR612" s="16"/>
      <c r="FS612" s="16"/>
      <c r="FT612" s="16"/>
      <c r="FU612" s="16"/>
      <c r="FV612" s="16"/>
    </row>
    <row r="613" spans="3:178" ht="12.75"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  <c r="FI613" s="16"/>
      <c r="FJ613" s="16"/>
      <c r="FK613" s="16"/>
      <c r="FL613" s="16"/>
      <c r="FM613" s="16"/>
      <c r="FN613" s="16"/>
      <c r="FO613" s="16"/>
      <c r="FP613" s="16"/>
      <c r="FQ613" s="16"/>
      <c r="FR613" s="16"/>
      <c r="FS613" s="16"/>
      <c r="FT613" s="16"/>
      <c r="FU613" s="16"/>
      <c r="FV613" s="16"/>
    </row>
    <row r="614" spans="3:178" ht="12.75"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  <c r="FI614" s="16"/>
      <c r="FJ614" s="16"/>
      <c r="FK614" s="16"/>
      <c r="FL614" s="16"/>
      <c r="FM614" s="16"/>
      <c r="FN614" s="16"/>
      <c r="FO614" s="16"/>
      <c r="FP614" s="16"/>
      <c r="FQ614" s="16"/>
      <c r="FR614" s="16"/>
      <c r="FS614" s="16"/>
      <c r="FT614" s="16"/>
      <c r="FU614" s="16"/>
      <c r="FV614" s="16"/>
    </row>
    <row r="615" spans="3:178" ht="12.75"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D615" s="16"/>
      <c r="FE615" s="16"/>
      <c r="FF615" s="16"/>
      <c r="FG615" s="16"/>
      <c r="FH615" s="16"/>
      <c r="FI615" s="16"/>
      <c r="FJ615" s="16"/>
      <c r="FK615" s="16"/>
      <c r="FL615" s="16"/>
      <c r="FM615" s="16"/>
      <c r="FN615" s="16"/>
      <c r="FO615" s="16"/>
      <c r="FP615" s="16"/>
      <c r="FQ615" s="16"/>
      <c r="FR615" s="16"/>
      <c r="FS615" s="16"/>
      <c r="FT615" s="16"/>
      <c r="FU615" s="16"/>
      <c r="FV615" s="16"/>
    </row>
    <row r="616" spans="3:178" ht="12.75"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D616" s="16"/>
      <c r="FE616" s="16"/>
      <c r="FF616" s="16"/>
      <c r="FG616" s="16"/>
      <c r="FH616" s="16"/>
      <c r="FI616" s="16"/>
      <c r="FJ616" s="16"/>
      <c r="FK616" s="16"/>
      <c r="FL616" s="16"/>
      <c r="FM616" s="16"/>
      <c r="FN616" s="16"/>
      <c r="FO616" s="16"/>
      <c r="FP616" s="16"/>
      <c r="FQ616" s="16"/>
      <c r="FR616" s="16"/>
      <c r="FS616" s="16"/>
      <c r="FT616" s="16"/>
      <c r="FU616" s="16"/>
      <c r="FV616" s="16"/>
    </row>
    <row r="617" spans="3:178" ht="12.75"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  <c r="FI617" s="16"/>
      <c r="FJ617" s="16"/>
      <c r="FK617" s="16"/>
      <c r="FL617" s="16"/>
      <c r="FM617" s="16"/>
      <c r="FN617" s="16"/>
      <c r="FO617" s="16"/>
      <c r="FP617" s="16"/>
      <c r="FQ617" s="16"/>
      <c r="FR617" s="16"/>
      <c r="FS617" s="16"/>
      <c r="FT617" s="16"/>
      <c r="FU617" s="16"/>
      <c r="FV617" s="16"/>
    </row>
    <row r="618" spans="3:178" ht="12.75"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D618" s="16"/>
      <c r="FE618" s="16"/>
      <c r="FF618" s="16"/>
      <c r="FG618" s="16"/>
      <c r="FH618" s="16"/>
      <c r="FI618" s="16"/>
      <c r="FJ618" s="16"/>
      <c r="FK618" s="16"/>
      <c r="FL618" s="16"/>
      <c r="FM618" s="16"/>
      <c r="FN618" s="16"/>
      <c r="FO618" s="16"/>
      <c r="FP618" s="16"/>
      <c r="FQ618" s="16"/>
      <c r="FR618" s="16"/>
      <c r="FS618" s="16"/>
      <c r="FT618" s="16"/>
      <c r="FU618" s="16"/>
      <c r="FV618" s="16"/>
    </row>
    <row r="619" spans="3:178" ht="12.75"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D619" s="16"/>
      <c r="FE619" s="16"/>
      <c r="FF619" s="16"/>
      <c r="FG619" s="16"/>
      <c r="FH619" s="16"/>
      <c r="FI619" s="16"/>
      <c r="FJ619" s="16"/>
      <c r="FK619" s="16"/>
      <c r="FL619" s="16"/>
      <c r="FM619" s="16"/>
      <c r="FN619" s="16"/>
      <c r="FO619" s="16"/>
      <c r="FP619" s="16"/>
      <c r="FQ619" s="16"/>
      <c r="FR619" s="16"/>
      <c r="FS619" s="16"/>
      <c r="FT619" s="16"/>
      <c r="FU619" s="16"/>
      <c r="FV619" s="16"/>
    </row>
    <row r="620" spans="3:178" ht="12.75"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D620" s="16"/>
      <c r="FE620" s="16"/>
      <c r="FF620" s="16"/>
      <c r="FG620" s="16"/>
      <c r="FH620" s="16"/>
      <c r="FI620" s="16"/>
      <c r="FJ620" s="16"/>
      <c r="FK620" s="16"/>
      <c r="FL620" s="16"/>
      <c r="FM620" s="16"/>
      <c r="FN620" s="16"/>
      <c r="FO620" s="16"/>
      <c r="FP620" s="16"/>
      <c r="FQ620" s="16"/>
      <c r="FR620" s="16"/>
      <c r="FS620" s="16"/>
      <c r="FT620" s="16"/>
      <c r="FU620" s="16"/>
      <c r="FV620" s="16"/>
    </row>
    <row r="621" spans="3:178" ht="12.75"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  <c r="FI621" s="16"/>
      <c r="FJ621" s="16"/>
      <c r="FK621" s="16"/>
      <c r="FL621" s="16"/>
      <c r="FM621" s="16"/>
      <c r="FN621" s="16"/>
      <c r="FO621" s="16"/>
      <c r="FP621" s="16"/>
      <c r="FQ621" s="16"/>
      <c r="FR621" s="16"/>
      <c r="FS621" s="16"/>
      <c r="FT621" s="16"/>
      <c r="FU621" s="16"/>
      <c r="FV621" s="16"/>
    </row>
    <row r="622" spans="3:178" ht="12.75"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D622" s="16"/>
      <c r="FE622" s="16"/>
      <c r="FF622" s="16"/>
      <c r="FG622" s="16"/>
      <c r="FH622" s="16"/>
      <c r="FI622" s="16"/>
      <c r="FJ622" s="16"/>
      <c r="FK622" s="16"/>
      <c r="FL622" s="16"/>
      <c r="FM622" s="16"/>
      <c r="FN622" s="16"/>
      <c r="FO622" s="16"/>
      <c r="FP622" s="16"/>
      <c r="FQ622" s="16"/>
      <c r="FR622" s="16"/>
      <c r="FS622" s="16"/>
      <c r="FT622" s="16"/>
      <c r="FU622" s="16"/>
      <c r="FV622" s="16"/>
    </row>
    <row r="623" spans="3:178" ht="12.75"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  <c r="FI623" s="16"/>
      <c r="FJ623" s="16"/>
      <c r="FK623" s="16"/>
      <c r="FL623" s="16"/>
      <c r="FM623" s="16"/>
      <c r="FN623" s="16"/>
      <c r="FO623" s="16"/>
      <c r="FP623" s="16"/>
      <c r="FQ623" s="16"/>
      <c r="FR623" s="16"/>
      <c r="FS623" s="16"/>
      <c r="FT623" s="16"/>
      <c r="FU623" s="16"/>
      <c r="FV623" s="16"/>
    </row>
    <row r="624" spans="3:178" ht="12.75"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  <c r="FI624" s="16"/>
      <c r="FJ624" s="16"/>
      <c r="FK624" s="16"/>
      <c r="FL624" s="16"/>
      <c r="FM624" s="16"/>
      <c r="FN624" s="16"/>
      <c r="FO624" s="16"/>
      <c r="FP624" s="16"/>
      <c r="FQ624" s="16"/>
      <c r="FR624" s="16"/>
      <c r="FS624" s="16"/>
      <c r="FT624" s="16"/>
      <c r="FU624" s="16"/>
      <c r="FV624" s="16"/>
    </row>
    <row r="625" spans="3:178" ht="12.75"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  <c r="FI625" s="16"/>
      <c r="FJ625" s="16"/>
      <c r="FK625" s="16"/>
      <c r="FL625" s="16"/>
      <c r="FM625" s="16"/>
      <c r="FN625" s="16"/>
      <c r="FO625" s="16"/>
      <c r="FP625" s="16"/>
      <c r="FQ625" s="16"/>
      <c r="FR625" s="16"/>
      <c r="FS625" s="16"/>
      <c r="FT625" s="16"/>
      <c r="FU625" s="16"/>
      <c r="FV625" s="16"/>
    </row>
    <row r="626" spans="3:178" ht="12.75"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</row>
    <row r="627" spans="3:178" ht="12.75"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  <c r="FI627" s="16"/>
      <c r="FJ627" s="16"/>
      <c r="FK627" s="16"/>
      <c r="FL627" s="16"/>
      <c r="FM627" s="16"/>
      <c r="FN627" s="16"/>
      <c r="FO627" s="16"/>
      <c r="FP627" s="16"/>
      <c r="FQ627" s="16"/>
      <c r="FR627" s="16"/>
      <c r="FS627" s="16"/>
      <c r="FT627" s="16"/>
      <c r="FU627" s="16"/>
      <c r="FV627" s="16"/>
    </row>
    <row r="628" spans="3:178" ht="12.75"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</row>
    <row r="629" spans="3:178" ht="12.75"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  <c r="FI629" s="16"/>
      <c r="FJ629" s="16"/>
      <c r="FK629" s="16"/>
      <c r="FL629" s="16"/>
      <c r="FM629" s="16"/>
      <c r="FN629" s="16"/>
      <c r="FO629" s="16"/>
      <c r="FP629" s="16"/>
      <c r="FQ629" s="16"/>
      <c r="FR629" s="16"/>
      <c r="FS629" s="16"/>
      <c r="FT629" s="16"/>
      <c r="FU629" s="16"/>
      <c r="FV629" s="16"/>
    </row>
    <row r="630" spans="3:178" ht="12.75"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  <c r="FI630" s="16"/>
      <c r="FJ630" s="16"/>
      <c r="FK630" s="16"/>
      <c r="FL630" s="16"/>
      <c r="FM630" s="16"/>
      <c r="FN630" s="16"/>
      <c r="FO630" s="16"/>
      <c r="FP630" s="16"/>
      <c r="FQ630" s="16"/>
      <c r="FR630" s="16"/>
      <c r="FS630" s="16"/>
      <c r="FT630" s="16"/>
      <c r="FU630" s="16"/>
      <c r="FV630" s="16"/>
    </row>
    <row r="631" spans="3:178" ht="12.75"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  <c r="FI631" s="16"/>
      <c r="FJ631" s="16"/>
      <c r="FK631" s="16"/>
      <c r="FL631" s="16"/>
      <c r="FM631" s="16"/>
      <c r="FN631" s="16"/>
      <c r="FO631" s="16"/>
      <c r="FP631" s="16"/>
      <c r="FQ631" s="16"/>
      <c r="FR631" s="16"/>
      <c r="FS631" s="16"/>
      <c r="FT631" s="16"/>
      <c r="FU631" s="16"/>
      <c r="FV631" s="16"/>
    </row>
    <row r="632" spans="3:178" ht="12.75"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  <c r="FI632" s="16"/>
      <c r="FJ632" s="16"/>
      <c r="FK632" s="16"/>
      <c r="FL632" s="16"/>
      <c r="FM632" s="16"/>
      <c r="FN632" s="16"/>
      <c r="FO632" s="16"/>
      <c r="FP632" s="16"/>
      <c r="FQ632" s="16"/>
      <c r="FR632" s="16"/>
      <c r="FS632" s="16"/>
      <c r="FT632" s="16"/>
      <c r="FU632" s="16"/>
      <c r="FV632" s="16"/>
    </row>
    <row r="633" spans="3:178" ht="12.75"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  <c r="FI633" s="16"/>
      <c r="FJ633" s="16"/>
      <c r="FK633" s="16"/>
      <c r="FL633" s="16"/>
      <c r="FM633" s="16"/>
      <c r="FN633" s="16"/>
      <c r="FO633" s="16"/>
      <c r="FP633" s="16"/>
      <c r="FQ633" s="16"/>
      <c r="FR633" s="16"/>
      <c r="FS633" s="16"/>
      <c r="FT633" s="16"/>
      <c r="FU633" s="16"/>
      <c r="FV633" s="16"/>
    </row>
    <row r="634" spans="3:178" ht="12.75"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  <c r="FI634" s="16"/>
      <c r="FJ634" s="16"/>
      <c r="FK634" s="16"/>
      <c r="FL634" s="16"/>
      <c r="FM634" s="16"/>
      <c r="FN634" s="16"/>
      <c r="FO634" s="16"/>
      <c r="FP634" s="16"/>
      <c r="FQ634" s="16"/>
      <c r="FR634" s="16"/>
      <c r="FS634" s="16"/>
      <c r="FT634" s="16"/>
      <c r="FU634" s="16"/>
      <c r="FV634" s="16"/>
    </row>
    <row r="635" spans="3:178" ht="12.75"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  <c r="FI635" s="16"/>
      <c r="FJ635" s="16"/>
      <c r="FK635" s="16"/>
      <c r="FL635" s="16"/>
      <c r="FM635" s="16"/>
      <c r="FN635" s="16"/>
      <c r="FO635" s="16"/>
      <c r="FP635" s="16"/>
      <c r="FQ635" s="16"/>
      <c r="FR635" s="16"/>
      <c r="FS635" s="16"/>
      <c r="FT635" s="16"/>
      <c r="FU635" s="16"/>
      <c r="FV635" s="16"/>
    </row>
    <row r="636" spans="3:178" ht="12.75"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  <c r="FI636" s="16"/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</row>
    <row r="637" spans="3:178" ht="12.75"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  <c r="FI637" s="16"/>
      <c r="FJ637" s="16"/>
      <c r="FK637" s="16"/>
      <c r="FL637" s="16"/>
      <c r="FM637" s="16"/>
      <c r="FN637" s="16"/>
      <c r="FO637" s="16"/>
      <c r="FP637" s="16"/>
      <c r="FQ637" s="16"/>
      <c r="FR637" s="16"/>
      <c r="FS637" s="16"/>
      <c r="FT637" s="16"/>
      <c r="FU637" s="16"/>
      <c r="FV637" s="16"/>
    </row>
    <row r="638" spans="3:178" ht="12.75"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</row>
    <row r="639" spans="3:178" ht="12.75"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  <c r="FI639" s="16"/>
      <c r="FJ639" s="16"/>
      <c r="FK639" s="16"/>
      <c r="FL639" s="16"/>
      <c r="FM639" s="16"/>
      <c r="FN639" s="16"/>
      <c r="FO639" s="16"/>
      <c r="FP639" s="16"/>
      <c r="FQ639" s="16"/>
      <c r="FR639" s="16"/>
      <c r="FS639" s="16"/>
      <c r="FT639" s="16"/>
      <c r="FU639" s="16"/>
      <c r="FV639" s="16"/>
    </row>
    <row r="640" spans="3:178" ht="12.75"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</row>
    <row r="641" spans="3:178" ht="12.75"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  <c r="FI641" s="16"/>
      <c r="FJ641" s="16"/>
      <c r="FK641" s="16"/>
      <c r="FL641" s="16"/>
      <c r="FM641" s="16"/>
      <c r="FN641" s="16"/>
      <c r="FO641" s="16"/>
      <c r="FP641" s="16"/>
      <c r="FQ641" s="16"/>
      <c r="FR641" s="16"/>
      <c r="FS641" s="16"/>
      <c r="FT641" s="16"/>
      <c r="FU641" s="16"/>
      <c r="FV641" s="16"/>
    </row>
    <row r="642" spans="3:178" ht="12.75"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  <c r="FI642" s="16"/>
      <c r="FJ642" s="16"/>
      <c r="FK642" s="16"/>
      <c r="FL642" s="16"/>
      <c r="FM642" s="16"/>
      <c r="FN642" s="16"/>
      <c r="FO642" s="16"/>
      <c r="FP642" s="16"/>
      <c r="FQ642" s="16"/>
      <c r="FR642" s="16"/>
      <c r="FS642" s="16"/>
      <c r="FT642" s="16"/>
      <c r="FU642" s="16"/>
      <c r="FV642" s="16"/>
    </row>
    <row r="643" spans="3:178" ht="12.75"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  <c r="FI643" s="16"/>
      <c r="FJ643" s="16"/>
      <c r="FK643" s="16"/>
      <c r="FL643" s="16"/>
      <c r="FM643" s="16"/>
      <c r="FN643" s="16"/>
      <c r="FO643" s="16"/>
      <c r="FP643" s="16"/>
      <c r="FQ643" s="16"/>
      <c r="FR643" s="16"/>
      <c r="FS643" s="16"/>
      <c r="FT643" s="16"/>
      <c r="FU643" s="16"/>
      <c r="FV643" s="16"/>
    </row>
    <row r="644" spans="3:178" ht="12.75"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  <c r="FI644" s="16"/>
      <c r="FJ644" s="16"/>
      <c r="FK644" s="16"/>
      <c r="FL644" s="16"/>
      <c r="FM644" s="16"/>
      <c r="FN644" s="16"/>
      <c r="FO644" s="16"/>
      <c r="FP644" s="16"/>
      <c r="FQ644" s="16"/>
      <c r="FR644" s="16"/>
      <c r="FS644" s="16"/>
      <c r="FT644" s="16"/>
      <c r="FU644" s="16"/>
      <c r="FV644" s="16"/>
    </row>
    <row r="645" spans="3:178" ht="12.75"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  <c r="FI645" s="16"/>
      <c r="FJ645" s="16"/>
      <c r="FK645" s="16"/>
      <c r="FL645" s="16"/>
      <c r="FM645" s="16"/>
      <c r="FN645" s="16"/>
      <c r="FO645" s="16"/>
      <c r="FP645" s="16"/>
      <c r="FQ645" s="16"/>
      <c r="FR645" s="16"/>
      <c r="FS645" s="16"/>
      <c r="FT645" s="16"/>
      <c r="FU645" s="16"/>
      <c r="FV645" s="16"/>
    </row>
    <row r="646" spans="3:178" ht="12.75"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  <c r="FI646" s="16"/>
      <c r="FJ646" s="16"/>
      <c r="FK646" s="16"/>
      <c r="FL646" s="16"/>
      <c r="FM646" s="16"/>
      <c r="FN646" s="16"/>
      <c r="FO646" s="16"/>
      <c r="FP646" s="16"/>
      <c r="FQ646" s="16"/>
      <c r="FR646" s="16"/>
      <c r="FS646" s="16"/>
      <c r="FT646" s="16"/>
      <c r="FU646" s="16"/>
      <c r="FV646" s="16"/>
    </row>
    <row r="647" spans="3:178" ht="12.75"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  <c r="FI647" s="16"/>
      <c r="FJ647" s="16"/>
      <c r="FK647" s="16"/>
      <c r="FL647" s="16"/>
      <c r="FM647" s="16"/>
      <c r="FN647" s="16"/>
      <c r="FO647" s="16"/>
      <c r="FP647" s="16"/>
      <c r="FQ647" s="16"/>
      <c r="FR647" s="16"/>
      <c r="FS647" s="16"/>
      <c r="FT647" s="16"/>
      <c r="FU647" s="16"/>
      <c r="FV647" s="16"/>
    </row>
    <row r="648" spans="3:178" ht="12.75"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  <c r="FI648" s="16"/>
      <c r="FJ648" s="16"/>
      <c r="FK648" s="16"/>
      <c r="FL648" s="16"/>
      <c r="FM648" s="16"/>
      <c r="FN648" s="16"/>
      <c r="FO648" s="16"/>
      <c r="FP648" s="16"/>
      <c r="FQ648" s="16"/>
      <c r="FR648" s="16"/>
      <c r="FS648" s="16"/>
      <c r="FT648" s="16"/>
      <c r="FU648" s="16"/>
      <c r="FV648" s="16"/>
    </row>
    <row r="649" spans="3:178" ht="12.75"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  <c r="FI649" s="16"/>
      <c r="FJ649" s="16"/>
      <c r="FK649" s="16"/>
      <c r="FL649" s="16"/>
      <c r="FM649" s="16"/>
      <c r="FN649" s="16"/>
      <c r="FO649" s="16"/>
      <c r="FP649" s="16"/>
      <c r="FQ649" s="16"/>
      <c r="FR649" s="16"/>
      <c r="FS649" s="16"/>
      <c r="FT649" s="16"/>
      <c r="FU649" s="16"/>
      <c r="FV649" s="16"/>
    </row>
    <row r="650" spans="3:178" ht="12.75"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D650" s="16"/>
      <c r="FE650" s="16"/>
      <c r="FF650" s="16"/>
      <c r="FG650" s="16"/>
      <c r="FH650" s="16"/>
      <c r="FI650" s="16"/>
      <c r="FJ650" s="16"/>
      <c r="FK650" s="16"/>
      <c r="FL650" s="16"/>
      <c r="FM650" s="16"/>
      <c r="FN650" s="16"/>
      <c r="FO650" s="16"/>
      <c r="FP650" s="16"/>
      <c r="FQ650" s="16"/>
      <c r="FR650" s="16"/>
      <c r="FS650" s="16"/>
      <c r="FT650" s="16"/>
      <c r="FU650" s="16"/>
      <c r="FV650" s="16"/>
    </row>
    <row r="651" spans="3:178" ht="12.75"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D651" s="16"/>
      <c r="FE651" s="16"/>
      <c r="FF651" s="16"/>
      <c r="FG651" s="16"/>
      <c r="FH651" s="16"/>
      <c r="FI651" s="16"/>
      <c r="FJ651" s="16"/>
      <c r="FK651" s="16"/>
      <c r="FL651" s="16"/>
      <c r="FM651" s="16"/>
      <c r="FN651" s="16"/>
      <c r="FO651" s="16"/>
      <c r="FP651" s="16"/>
      <c r="FQ651" s="16"/>
      <c r="FR651" s="16"/>
      <c r="FS651" s="16"/>
      <c r="FT651" s="16"/>
      <c r="FU651" s="16"/>
      <c r="FV651" s="16"/>
    </row>
    <row r="652" spans="3:178" ht="12.75"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  <c r="FI652" s="16"/>
      <c r="FJ652" s="16"/>
      <c r="FK652" s="16"/>
      <c r="FL652" s="16"/>
      <c r="FM652" s="16"/>
      <c r="FN652" s="16"/>
      <c r="FO652" s="16"/>
      <c r="FP652" s="16"/>
      <c r="FQ652" s="16"/>
      <c r="FR652" s="16"/>
      <c r="FS652" s="16"/>
      <c r="FT652" s="16"/>
      <c r="FU652" s="16"/>
      <c r="FV652" s="16"/>
    </row>
    <row r="653" spans="3:178" ht="12.75"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  <c r="FI653" s="16"/>
      <c r="FJ653" s="16"/>
      <c r="FK653" s="16"/>
      <c r="FL653" s="16"/>
      <c r="FM653" s="16"/>
      <c r="FN653" s="16"/>
      <c r="FO653" s="16"/>
      <c r="FP653" s="16"/>
      <c r="FQ653" s="16"/>
      <c r="FR653" s="16"/>
      <c r="FS653" s="16"/>
      <c r="FT653" s="16"/>
      <c r="FU653" s="16"/>
      <c r="FV653" s="16"/>
    </row>
    <row r="654" spans="3:178" ht="12.75"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  <c r="FI654" s="16"/>
      <c r="FJ654" s="16"/>
      <c r="FK654" s="16"/>
      <c r="FL654" s="16"/>
      <c r="FM654" s="16"/>
      <c r="FN654" s="16"/>
      <c r="FO654" s="16"/>
      <c r="FP654" s="16"/>
      <c r="FQ654" s="16"/>
      <c r="FR654" s="16"/>
      <c r="FS654" s="16"/>
      <c r="FT654" s="16"/>
      <c r="FU654" s="16"/>
      <c r="FV654" s="16"/>
    </row>
    <row r="655" spans="3:178" ht="12.75"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D655" s="16"/>
      <c r="FE655" s="16"/>
      <c r="FF655" s="16"/>
      <c r="FG655" s="16"/>
      <c r="FH655" s="16"/>
      <c r="FI655" s="16"/>
      <c r="FJ655" s="16"/>
      <c r="FK655" s="16"/>
      <c r="FL655" s="16"/>
      <c r="FM655" s="16"/>
      <c r="FN655" s="16"/>
      <c r="FO655" s="16"/>
      <c r="FP655" s="16"/>
      <c r="FQ655" s="16"/>
      <c r="FR655" s="16"/>
      <c r="FS655" s="16"/>
      <c r="FT655" s="16"/>
      <c r="FU655" s="16"/>
      <c r="FV655" s="16"/>
    </row>
    <row r="656" spans="3:178" ht="12.75"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D656" s="16"/>
      <c r="FE656" s="16"/>
      <c r="FF656" s="16"/>
      <c r="FG656" s="16"/>
      <c r="FH656" s="16"/>
      <c r="FI656" s="16"/>
      <c r="FJ656" s="16"/>
      <c r="FK656" s="16"/>
      <c r="FL656" s="16"/>
      <c r="FM656" s="16"/>
      <c r="FN656" s="16"/>
      <c r="FO656" s="16"/>
      <c r="FP656" s="16"/>
      <c r="FQ656" s="16"/>
      <c r="FR656" s="16"/>
      <c r="FS656" s="16"/>
      <c r="FT656" s="16"/>
      <c r="FU656" s="16"/>
      <c r="FV656" s="16"/>
    </row>
    <row r="657" spans="3:178" ht="12.75"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D657" s="16"/>
      <c r="FE657" s="16"/>
      <c r="FF657" s="16"/>
      <c r="FG657" s="16"/>
      <c r="FH657" s="16"/>
      <c r="FI657" s="16"/>
      <c r="FJ657" s="16"/>
      <c r="FK657" s="16"/>
      <c r="FL657" s="16"/>
      <c r="FM657" s="16"/>
      <c r="FN657" s="16"/>
      <c r="FO657" s="16"/>
      <c r="FP657" s="16"/>
      <c r="FQ657" s="16"/>
      <c r="FR657" s="16"/>
      <c r="FS657" s="16"/>
      <c r="FT657" s="16"/>
      <c r="FU657" s="16"/>
      <c r="FV657" s="16"/>
    </row>
    <row r="658" spans="3:178" ht="12.75"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D658" s="16"/>
      <c r="FE658" s="16"/>
      <c r="FF658" s="16"/>
      <c r="FG658" s="16"/>
      <c r="FH658" s="16"/>
      <c r="FI658" s="16"/>
      <c r="FJ658" s="16"/>
      <c r="FK658" s="16"/>
      <c r="FL658" s="16"/>
      <c r="FM658" s="16"/>
      <c r="FN658" s="16"/>
      <c r="FO658" s="16"/>
      <c r="FP658" s="16"/>
      <c r="FQ658" s="16"/>
      <c r="FR658" s="16"/>
      <c r="FS658" s="16"/>
      <c r="FT658" s="16"/>
      <c r="FU658" s="16"/>
      <c r="FV658" s="16"/>
    </row>
    <row r="659" spans="3:178" ht="12.75"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  <c r="FB659" s="16"/>
      <c r="FC659" s="16"/>
      <c r="FD659" s="16"/>
      <c r="FE659" s="16"/>
      <c r="FF659" s="16"/>
      <c r="FG659" s="16"/>
      <c r="FH659" s="16"/>
      <c r="FI659" s="16"/>
      <c r="FJ659" s="16"/>
      <c r="FK659" s="16"/>
      <c r="FL659" s="16"/>
      <c r="FM659" s="16"/>
      <c r="FN659" s="16"/>
      <c r="FO659" s="16"/>
      <c r="FP659" s="16"/>
      <c r="FQ659" s="16"/>
      <c r="FR659" s="16"/>
      <c r="FS659" s="16"/>
      <c r="FT659" s="16"/>
      <c r="FU659" s="16"/>
      <c r="FV659" s="16"/>
    </row>
    <row r="660" spans="3:178" ht="12.75"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  <c r="FI660" s="16"/>
      <c r="FJ660" s="16"/>
      <c r="FK660" s="16"/>
      <c r="FL660" s="16"/>
      <c r="FM660" s="16"/>
      <c r="FN660" s="16"/>
      <c r="FO660" s="16"/>
      <c r="FP660" s="16"/>
      <c r="FQ660" s="16"/>
      <c r="FR660" s="16"/>
      <c r="FS660" s="16"/>
      <c r="FT660" s="16"/>
      <c r="FU660" s="16"/>
      <c r="FV660" s="16"/>
    </row>
    <row r="661" spans="3:178" ht="12.75"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D661" s="16"/>
      <c r="FE661" s="16"/>
      <c r="FF661" s="16"/>
      <c r="FG661" s="16"/>
      <c r="FH661" s="16"/>
      <c r="FI661" s="16"/>
      <c r="FJ661" s="16"/>
      <c r="FK661" s="16"/>
      <c r="FL661" s="16"/>
      <c r="FM661" s="16"/>
      <c r="FN661" s="16"/>
      <c r="FO661" s="16"/>
      <c r="FP661" s="16"/>
      <c r="FQ661" s="16"/>
      <c r="FR661" s="16"/>
      <c r="FS661" s="16"/>
      <c r="FT661" s="16"/>
      <c r="FU661" s="16"/>
      <c r="FV661" s="16"/>
    </row>
    <row r="662" spans="3:178" ht="12.75"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  <c r="FB662" s="16"/>
      <c r="FC662" s="16"/>
      <c r="FD662" s="16"/>
      <c r="FE662" s="16"/>
      <c r="FF662" s="16"/>
      <c r="FG662" s="16"/>
      <c r="FH662" s="16"/>
      <c r="FI662" s="16"/>
      <c r="FJ662" s="16"/>
      <c r="FK662" s="16"/>
      <c r="FL662" s="16"/>
      <c r="FM662" s="16"/>
      <c r="FN662" s="16"/>
      <c r="FO662" s="16"/>
      <c r="FP662" s="16"/>
      <c r="FQ662" s="16"/>
      <c r="FR662" s="16"/>
      <c r="FS662" s="16"/>
      <c r="FT662" s="16"/>
      <c r="FU662" s="16"/>
      <c r="FV662" s="16"/>
    </row>
    <row r="663" spans="3:178" ht="12.75"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D663" s="16"/>
      <c r="FE663" s="16"/>
      <c r="FF663" s="16"/>
      <c r="FG663" s="16"/>
      <c r="FH663" s="16"/>
      <c r="FI663" s="16"/>
      <c r="FJ663" s="16"/>
      <c r="FK663" s="16"/>
      <c r="FL663" s="16"/>
      <c r="FM663" s="16"/>
      <c r="FN663" s="16"/>
      <c r="FO663" s="16"/>
      <c r="FP663" s="16"/>
      <c r="FQ663" s="16"/>
      <c r="FR663" s="16"/>
      <c r="FS663" s="16"/>
      <c r="FT663" s="16"/>
      <c r="FU663" s="16"/>
      <c r="FV663" s="16"/>
    </row>
    <row r="664" spans="3:178" ht="12.75"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  <c r="FB664" s="16"/>
      <c r="FC664" s="16"/>
      <c r="FD664" s="16"/>
      <c r="FE664" s="16"/>
      <c r="FF664" s="16"/>
      <c r="FG664" s="16"/>
      <c r="FH664" s="16"/>
      <c r="FI664" s="16"/>
      <c r="FJ664" s="16"/>
      <c r="FK664" s="16"/>
      <c r="FL664" s="16"/>
      <c r="FM664" s="16"/>
      <c r="FN664" s="16"/>
      <c r="FO664" s="16"/>
      <c r="FP664" s="16"/>
      <c r="FQ664" s="16"/>
      <c r="FR664" s="16"/>
      <c r="FS664" s="16"/>
      <c r="FT664" s="16"/>
      <c r="FU664" s="16"/>
      <c r="FV664" s="16"/>
    </row>
    <row r="665" spans="3:178" ht="12.75"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  <c r="FB665" s="16"/>
      <c r="FC665" s="16"/>
      <c r="FD665" s="16"/>
      <c r="FE665" s="16"/>
      <c r="FF665" s="16"/>
      <c r="FG665" s="16"/>
      <c r="FH665" s="16"/>
      <c r="FI665" s="16"/>
      <c r="FJ665" s="16"/>
      <c r="FK665" s="16"/>
      <c r="FL665" s="16"/>
      <c r="FM665" s="16"/>
      <c r="FN665" s="16"/>
      <c r="FO665" s="16"/>
      <c r="FP665" s="16"/>
      <c r="FQ665" s="16"/>
      <c r="FR665" s="16"/>
      <c r="FS665" s="16"/>
      <c r="FT665" s="16"/>
      <c r="FU665" s="16"/>
      <c r="FV665" s="16"/>
    </row>
    <row r="666" spans="3:178" ht="12.75"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  <c r="FB666" s="16"/>
      <c r="FC666" s="16"/>
      <c r="FD666" s="16"/>
      <c r="FE666" s="16"/>
      <c r="FF666" s="16"/>
      <c r="FG666" s="16"/>
      <c r="FH666" s="16"/>
      <c r="FI666" s="16"/>
      <c r="FJ666" s="16"/>
      <c r="FK666" s="16"/>
      <c r="FL666" s="16"/>
      <c r="FM666" s="16"/>
      <c r="FN666" s="16"/>
      <c r="FO666" s="16"/>
      <c r="FP666" s="16"/>
      <c r="FQ666" s="16"/>
      <c r="FR666" s="16"/>
      <c r="FS666" s="16"/>
      <c r="FT666" s="16"/>
      <c r="FU666" s="16"/>
      <c r="FV666" s="16"/>
    </row>
    <row r="667" spans="3:178" ht="12.75"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  <c r="FB667" s="16"/>
      <c r="FC667" s="16"/>
      <c r="FD667" s="16"/>
      <c r="FE667" s="16"/>
      <c r="FF667" s="16"/>
      <c r="FG667" s="16"/>
      <c r="FH667" s="16"/>
      <c r="FI667" s="16"/>
      <c r="FJ667" s="16"/>
      <c r="FK667" s="16"/>
      <c r="FL667" s="16"/>
      <c r="FM667" s="16"/>
      <c r="FN667" s="16"/>
      <c r="FO667" s="16"/>
      <c r="FP667" s="16"/>
      <c r="FQ667" s="16"/>
      <c r="FR667" s="16"/>
      <c r="FS667" s="16"/>
      <c r="FT667" s="16"/>
      <c r="FU667" s="16"/>
      <c r="FV667" s="16"/>
    </row>
    <row r="668" spans="3:178" ht="12.75"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  <c r="FB668" s="16"/>
      <c r="FC668" s="16"/>
      <c r="FD668" s="16"/>
      <c r="FE668" s="16"/>
      <c r="FF668" s="16"/>
      <c r="FG668" s="16"/>
      <c r="FH668" s="16"/>
      <c r="FI668" s="16"/>
      <c r="FJ668" s="16"/>
      <c r="FK668" s="16"/>
      <c r="FL668" s="16"/>
      <c r="FM668" s="16"/>
      <c r="FN668" s="16"/>
      <c r="FO668" s="16"/>
      <c r="FP668" s="16"/>
      <c r="FQ668" s="16"/>
      <c r="FR668" s="16"/>
      <c r="FS668" s="16"/>
      <c r="FT668" s="16"/>
      <c r="FU668" s="16"/>
      <c r="FV668" s="16"/>
    </row>
    <row r="669" spans="3:178" ht="12.75"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  <c r="FB669" s="16"/>
      <c r="FC669" s="16"/>
      <c r="FD669" s="16"/>
      <c r="FE669" s="16"/>
      <c r="FF669" s="16"/>
      <c r="FG669" s="16"/>
      <c r="FH669" s="16"/>
      <c r="FI669" s="16"/>
      <c r="FJ669" s="16"/>
      <c r="FK669" s="16"/>
      <c r="FL669" s="16"/>
      <c r="FM669" s="16"/>
      <c r="FN669" s="16"/>
      <c r="FO669" s="16"/>
      <c r="FP669" s="16"/>
      <c r="FQ669" s="16"/>
      <c r="FR669" s="16"/>
      <c r="FS669" s="16"/>
      <c r="FT669" s="16"/>
      <c r="FU669" s="16"/>
      <c r="FV669" s="16"/>
    </row>
    <row r="670" spans="3:178" ht="12.75"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  <c r="FB670" s="16"/>
      <c r="FC670" s="16"/>
      <c r="FD670" s="16"/>
      <c r="FE670" s="16"/>
      <c r="FF670" s="16"/>
      <c r="FG670" s="16"/>
      <c r="FH670" s="16"/>
      <c r="FI670" s="16"/>
      <c r="FJ670" s="16"/>
      <c r="FK670" s="16"/>
      <c r="FL670" s="16"/>
      <c r="FM670" s="16"/>
      <c r="FN670" s="16"/>
      <c r="FO670" s="16"/>
      <c r="FP670" s="16"/>
      <c r="FQ670" s="16"/>
      <c r="FR670" s="16"/>
      <c r="FS670" s="16"/>
      <c r="FT670" s="16"/>
      <c r="FU670" s="16"/>
      <c r="FV670" s="16"/>
    </row>
    <row r="671" spans="3:178" ht="12.75"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  <c r="FB671" s="16"/>
      <c r="FC671" s="16"/>
      <c r="FD671" s="16"/>
      <c r="FE671" s="16"/>
      <c r="FF671" s="16"/>
      <c r="FG671" s="16"/>
      <c r="FH671" s="16"/>
      <c r="FI671" s="16"/>
      <c r="FJ671" s="16"/>
      <c r="FK671" s="16"/>
      <c r="FL671" s="16"/>
      <c r="FM671" s="16"/>
      <c r="FN671" s="16"/>
      <c r="FO671" s="16"/>
      <c r="FP671" s="16"/>
      <c r="FQ671" s="16"/>
      <c r="FR671" s="16"/>
      <c r="FS671" s="16"/>
      <c r="FT671" s="16"/>
      <c r="FU671" s="16"/>
      <c r="FV671" s="16"/>
    </row>
    <row r="672" spans="3:178" ht="12.75"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  <c r="FB672" s="16"/>
      <c r="FC672" s="16"/>
      <c r="FD672" s="16"/>
      <c r="FE672" s="16"/>
      <c r="FF672" s="16"/>
      <c r="FG672" s="16"/>
      <c r="FH672" s="16"/>
      <c r="FI672" s="16"/>
      <c r="FJ672" s="16"/>
      <c r="FK672" s="16"/>
      <c r="FL672" s="16"/>
      <c r="FM672" s="16"/>
      <c r="FN672" s="16"/>
      <c r="FO672" s="16"/>
      <c r="FP672" s="16"/>
      <c r="FQ672" s="16"/>
      <c r="FR672" s="16"/>
      <c r="FS672" s="16"/>
      <c r="FT672" s="16"/>
      <c r="FU672" s="16"/>
      <c r="FV672" s="16"/>
    </row>
    <row r="673" spans="3:178" ht="12.75"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  <c r="FB673" s="16"/>
      <c r="FC673" s="16"/>
      <c r="FD673" s="16"/>
      <c r="FE673" s="16"/>
      <c r="FF673" s="16"/>
      <c r="FG673" s="16"/>
      <c r="FH673" s="16"/>
      <c r="FI673" s="16"/>
      <c r="FJ673" s="16"/>
      <c r="FK673" s="16"/>
      <c r="FL673" s="16"/>
      <c r="FM673" s="16"/>
      <c r="FN673" s="16"/>
      <c r="FO673" s="16"/>
      <c r="FP673" s="16"/>
      <c r="FQ673" s="16"/>
      <c r="FR673" s="16"/>
      <c r="FS673" s="16"/>
      <c r="FT673" s="16"/>
      <c r="FU673" s="16"/>
      <c r="FV673" s="16"/>
    </row>
    <row r="674" spans="3:178" ht="12.75"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  <c r="FB674" s="16"/>
      <c r="FC674" s="16"/>
      <c r="FD674" s="16"/>
      <c r="FE674" s="16"/>
      <c r="FF674" s="16"/>
      <c r="FG674" s="16"/>
      <c r="FH674" s="16"/>
      <c r="FI674" s="16"/>
      <c r="FJ674" s="16"/>
      <c r="FK674" s="16"/>
      <c r="FL674" s="16"/>
      <c r="FM674" s="16"/>
      <c r="FN674" s="16"/>
      <c r="FO674" s="16"/>
      <c r="FP674" s="16"/>
      <c r="FQ674" s="16"/>
      <c r="FR674" s="16"/>
      <c r="FS674" s="16"/>
      <c r="FT674" s="16"/>
      <c r="FU674" s="16"/>
      <c r="FV674" s="16"/>
    </row>
    <row r="675" spans="3:178" ht="12.75"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  <c r="FB675" s="16"/>
      <c r="FC675" s="16"/>
      <c r="FD675" s="16"/>
      <c r="FE675" s="16"/>
      <c r="FF675" s="16"/>
      <c r="FG675" s="16"/>
      <c r="FH675" s="16"/>
      <c r="FI675" s="16"/>
      <c r="FJ675" s="16"/>
      <c r="FK675" s="16"/>
      <c r="FL675" s="16"/>
      <c r="FM675" s="16"/>
      <c r="FN675" s="16"/>
      <c r="FO675" s="16"/>
      <c r="FP675" s="16"/>
      <c r="FQ675" s="16"/>
      <c r="FR675" s="16"/>
      <c r="FS675" s="16"/>
      <c r="FT675" s="16"/>
      <c r="FU675" s="16"/>
      <c r="FV675" s="16"/>
    </row>
    <row r="676" spans="3:178" ht="12.75"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  <c r="FB676" s="16"/>
      <c r="FC676" s="16"/>
      <c r="FD676" s="16"/>
      <c r="FE676" s="16"/>
      <c r="FF676" s="16"/>
      <c r="FG676" s="16"/>
      <c r="FH676" s="16"/>
      <c r="FI676" s="16"/>
      <c r="FJ676" s="16"/>
      <c r="FK676" s="16"/>
      <c r="FL676" s="16"/>
      <c r="FM676" s="16"/>
      <c r="FN676" s="16"/>
      <c r="FO676" s="16"/>
      <c r="FP676" s="16"/>
      <c r="FQ676" s="16"/>
      <c r="FR676" s="16"/>
      <c r="FS676" s="16"/>
      <c r="FT676" s="16"/>
      <c r="FU676" s="16"/>
      <c r="FV676" s="16"/>
    </row>
    <row r="677" spans="3:178" ht="12.75"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  <c r="FB677" s="16"/>
      <c r="FC677" s="16"/>
      <c r="FD677" s="16"/>
      <c r="FE677" s="16"/>
      <c r="FF677" s="16"/>
      <c r="FG677" s="16"/>
      <c r="FH677" s="16"/>
      <c r="FI677" s="16"/>
      <c r="FJ677" s="16"/>
      <c r="FK677" s="16"/>
      <c r="FL677" s="16"/>
      <c r="FM677" s="16"/>
      <c r="FN677" s="16"/>
      <c r="FO677" s="16"/>
      <c r="FP677" s="16"/>
      <c r="FQ677" s="16"/>
      <c r="FR677" s="16"/>
      <c r="FS677" s="16"/>
      <c r="FT677" s="16"/>
      <c r="FU677" s="16"/>
      <c r="FV677" s="16"/>
    </row>
    <row r="678" spans="3:178" ht="12.75"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  <c r="FB678" s="16"/>
      <c r="FC678" s="16"/>
      <c r="FD678" s="16"/>
      <c r="FE678" s="16"/>
      <c r="FF678" s="16"/>
      <c r="FG678" s="16"/>
      <c r="FH678" s="16"/>
      <c r="FI678" s="16"/>
      <c r="FJ678" s="16"/>
      <c r="FK678" s="16"/>
      <c r="FL678" s="16"/>
      <c r="FM678" s="16"/>
      <c r="FN678" s="16"/>
      <c r="FO678" s="16"/>
      <c r="FP678" s="16"/>
      <c r="FQ678" s="16"/>
      <c r="FR678" s="16"/>
      <c r="FS678" s="16"/>
      <c r="FT678" s="16"/>
      <c r="FU678" s="16"/>
      <c r="FV678" s="16"/>
    </row>
    <row r="679" spans="3:178" ht="12.75"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  <c r="FB679" s="16"/>
      <c r="FC679" s="16"/>
      <c r="FD679" s="16"/>
      <c r="FE679" s="16"/>
      <c r="FF679" s="16"/>
      <c r="FG679" s="16"/>
      <c r="FH679" s="16"/>
      <c r="FI679" s="16"/>
      <c r="FJ679" s="16"/>
      <c r="FK679" s="16"/>
      <c r="FL679" s="16"/>
      <c r="FM679" s="16"/>
      <c r="FN679" s="16"/>
      <c r="FO679" s="16"/>
      <c r="FP679" s="16"/>
      <c r="FQ679" s="16"/>
      <c r="FR679" s="16"/>
      <c r="FS679" s="16"/>
      <c r="FT679" s="16"/>
      <c r="FU679" s="16"/>
      <c r="FV679" s="16"/>
    </row>
    <row r="680" spans="3:178" ht="12.75"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  <c r="FB680" s="16"/>
      <c r="FC680" s="16"/>
      <c r="FD680" s="16"/>
      <c r="FE680" s="16"/>
      <c r="FF680" s="16"/>
      <c r="FG680" s="16"/>
      <c r="FH680" s="16"/>
      <c r="FI680" s="16"/>
      <c r="FJ680" s="16"/>
      <c r="FK680" s="16"/>
      <c r="FL680" s="16"/>
      <c r="FM680" s="16"/>
      <c r="FN680" s="16"/>
      <c r="FO680" s="16"/>
      <c r="FP680" s="16"/>
      <c r="FQ680" s="16"/>
      <c r="FR680" s="16"/>
      <c r="FS680" s="16"/>
      <c r="FT680" s="16"/>
      <c r="FU680" s="16"/>
      <c r="FV680" s="16"/>
    </row>
    <row r="681" spans="3:178" ht="12.75"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  <c r="FB681" s="16"/>
      <c r="FC681" s="16"/>
      <c r="FD681" s="16"/>
      <c r="FE681" s="16"/>
      <c r="FF681" s="16"/>
      <c r="FG681" s="16"/>
      <c r="FH681" s="16"/>
      <c r="FI681" s="16"/>
      <c r="FJ681" s="16"/>
      <c r="FK681" s="16"/>
      <c r="FL681" s="16"/>
      <c r="FM681" s="16"/>
      <c r="FN681" s="16"/>
      <c r="FO681" s="16"/>
      <c r="FP681" s="16"/>
      <c r="FQ681" s="16"/>
      <c r="FR681" s="16"/>
      <c r="FS681" s="16"/>
      <c r="FT681" s="16"/>
      <c r="FU681" s="16"/>
      <c r="FV681" s="16"/>
    </row>
    <row r="682" spans="3:178" ht="12.75"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  <c r="FB682" s="16"/>
      <c r="FC682" s="16"/>
      <c r="FD682" s="16"/>
      <c r="FE682" s="16"/>
      <c r="FF682" s="16"/>
      <c r="FG682" s="16"/>
      <c r="FH682" s="16"/>
      <c r="FI682" s="16"/>
      <c r="FJ682" s="16"/>
      <c r="FK682" s="16"/>
      <c r="FL682" s="16"/>
      <c r="FM682" s="16"/>
      <c r="FN682" s="16"/>
      <c r="FO682" s="16"/>
      <c r="FP682" s="16"/>
      <c r="FQ682" s="16"/>
      <c r="FR682" s="16"/>
      <c r="FS682" s="16"/>
      <c r="FT682" s="16"/>
      <c r="FU682" s="16"/>
      <c r="FV682" s="16"/>
    </row>
    <row r="683" spans="3:178" ht="12.75"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  <c r="DY683" s="16"/>
      <c r="DZ683" s="16"/>
      <c r="EA683" s="16"/>
      <c r="EB683" s="16"/>
      <c r="EC683" s="16"/>
      <c r="ED683" s="16"/>
      <c r="EE683" s="16"/>
      <c r="EF683" s="16"/>
      <c r="EG683" s="16"/>
      <c r="EH683" s="16"/>
      <c r="EI683" s="16"/>
      <c r="EJ683" s="16"/>
      <c r="EK683" s="16"/>
      <c r="EL683" s="16"/>
      <c r="EM683" s="16"/>
      <c r="EN683" s="16"/>
      <c r="EO683" s="16"/>
      <c r="EP683" s="16"/>
      <c r="EQ683" s="16"/>
      <c r="ER683" s="16"/>
      <c r="ES683" s="16"/>
      <c r="ET683" s="16"/>
      <c r="EU683" s="16"/>
      <c r="EV683" s="16"/>
      <c r="EW683" s="16"/>
      <c r="EX683" s="16"/>
      <c r="EY683" s="16"/>
      <c r="EZ683" s="16"/>
      <c r="FA683" s="16"/>
      <c r="FB683" s="16"/>
      <c r="FC683" s="16"/>
      <c r="FD683" s="16"/>
      <c r="FE683" s="16"/>
      <c r="FF683" s="16"/>
      <c r="FG683" s="16"/>
      <c r="FH683" s="16"/>
      <c r="FI683" s="16"/>
      <c r="FJ683" s="16"/>
      <c r="FK683" s="16"/>
      <c r="FL683" s="16"/>
      <c r="FM683" s="16"/>
      <c r="FN683" s="16"/>
      <c r="FO683" s="16"/>
      <c r="FP683" s="16"/>
      <c r="FQ683" s="16"/>
      <c r="FR683" s="16"/>
      <c r="FS683" s="16"/>
      <c r="FT683" s="16"/>
      <c r="FU683" s="16"/>
      <c r="FV683" s="16"/>
    </row>
    <row r="684" spans="3:178" ht="12.75"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  <c r="FB684" s="16"/>
      <c r="FC684" s="16"/>
      <c r="FD684" s="16"/>
      <c r="FE684" s="16"/>
      <c r="FF684" s="16"/>
      <c r="FG684" s="16"/>
      <c r="FH684" s="16"/>
      <c r="FI684" s="16"/>
      <c r="FJ684" s="16"/>
      <c r="FK684" s="16"/>
      <c r="FL684" s="16"/>
      <c r="FM684" s="16"/>
      <c r="FN684" s="16"/>
      <c r="FO684" s="16"/>
      <c r="FP684" s="16"/>
      <c r="FQ684" s="16"/>
      <c r="FR684" s="16"/>
      <c r="FS684" s="16"/>
      <c r="FT684" s="16"/>
      <c r="FU684" s="16"/>
      <c r="FV684" s="16"/>
    </row>
    <row r="685" spans="3:178" ht="12.75"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  <c r="DY685" s="16"/>
      <c r="DZ685" s="16"/>
      <c r="EA685" s="16"/>
      <c r="EB685" s="16"/>
      <c r="EC685" s="16"/>
      <c r="ED685" s="16"/>
      <c r="EE685" s="16"/>
      <c r="EF685" s="16"/>
      <c r="EG685" s="16"/>
      <c r="EH685" s="16"/>
      <c r="EI685" s="16"/>
      <c r="EJ685" s="16"/>
      <c r="EK685" s="16"/>
      <c r="EL685" s="16"/>
      <c r="EM685" s="16"/>
      <c r="EN685" s="16"/>
      <c r="EO685" s="16"/>
      <c r="EP685" s="16"/>
      <c r="EQ685" s="16"/>
      <c r="ER685" s="16"/>
      <c r="ES685" s="16"/>
      <c r="ET685" s="16"/>
      <c r="EU685" s="16"/>
      <c r="EV685" s="16"/>
      <c r="EW685" s="16"/>
      <c r="EX685" s="16"/>
      <c r="EY685" s="16"/>
      <c r="EZ685" s="16"/>
      <c r="FA685" s="16"/>
      <c r="FB685" s="16"/>
      <c r="FC685" s="16"/>
      <c r="FD685" s="16"/>
      <c r="FE685" s="16"/>
      <c r="FF685" s="16"/>
      <c r="FG685" s="16"/>
      <c r="FH685" s="16"/>
      <c r="FI685" s="16"/>
      <c r="FJ685" s="16"/>
      <c r="FK685" s="16"/>
      <c r="FL685" s="16"/>
      <c r="FM685" s="16"/>
      <c r="FN685" s="16"/>
      <c r="FO685" s="16"/>
      <c r="FP685" s="16"/>
      <c r="FQ685" s="16"/>
      <c r="FR685" s="16"/>
      <c r="FS685" s="16"/>
      <c r="FT685" s="16"/>
      <c r="FU685" s="16"/>
      <c r="FV685" s="16"/>
    </row>
    <row r="686" spans="3:178" ht="12.75"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  <c r="DY686" s="16"/>
      <c r="DZ686" s="16"/>
      <c r="EA686" s="16"/>
      <c r="EB686" s="16"/>
      <c r="EC686" s="16"/>
      <c r="ED686" s="16"/>
      <c r="EE686" s="16"/>
      <c r="EF686" s="16"/>
      <c r="EG686" s="16"/>
      <c r="EH686" s="16"/>
      <c r="EI686" s="16"/>
      <c r="EJ686" s="16"/>
      <c r="EK686" s="16"/>
      <c r="EL686" s="16"/>
      <c r="EM686" s="16"/>
      <c r="EN686" s="16"/>
      <c r="EO686" s="16"/>
      <c r="EP686" s="16"/>
      <c r="EQ686" s="16"/>
      <c r="ER686" s="16"/>
      <c r="ES686" s="16"/>
      <c r="ET686" s="16"/>
      <c r="EU686" s="16"/>
      <c r="EV686" s="16"/>
      <c r="EW686" s="16"/>
      <c r="EX686" s="16"/>
      <c r="EY686" s="16"/>
      <c r="EZ686" s="16"/>
      <c r="FA686" s="16"/>
      <c r="FB686" s="16"/>
      <c r="FC686" s="16"/>
      <c r="FD686" s="16"/>
      <c r="FE686" s="16"/>
      <c r="FF686" s="16"/>
      <c r="FG686" s="16"/>
      <c r="FH686" s="16"/>
      <c r="FI686" s="16"/>
      <c r="FJ686" s="16"/>
      <c r="FK686" s="16"/>
      <c r="FL686" s="16"/>
      <c r="FM686" s="16"/>
      <c r="FN686" s="16"/>
      <c r="FO686" s="16"/>
      <c r="FP686" s="16"/>
      <c r="FQ686" s="16"/>
      <c r="FR686" s="16"/>
      <c r="FS686" s="16"/>
      <c r="FT686" s="16"/>
      <c r="FU686" s="16"/>
      <c r="FV686" s="16"/>
    </row>
    <row r="687" spans="3:178" ht="12.75"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  <c r="FB687" s="16"/>
      <c r="FC687" s="16"/>
      <c r="FD687" s="16"/>
      <c r="FE687" s="16"/>
      <c r="FF687" s="16"/>
      <c r="FG687" s="16"/>
      <c r="FH687" s="16"/>
      <c r="FI687" s="16"/>
      <c r="FJ687" s="16"/>
      <c r="FK687" s="16"/>
      <c r="FL687" s="16"/>
      <c r="FM687" s="16"/>
      <c r="FN687" s="16"/>
      <c r="FO687" s="16"/>
      <c r="FP687" s="16"/>
      <c r="FQ687" s="16"/>
      <c r="FR687" s="16"/>
      <c r="FS687" s="16"/>
      <c r="FT687" s="16"/>
      <c r="FU687" s="16"/>
      <c r="FV687" s="16"/>
    </row>
    <row r="688" spans="3:178" ht="12.75"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  <c r="FB688" s="16"/>
      <c r="FC688" s="16"/>
      <c r="FD688" s="16"/>
      <c r="FE688" s="16"/>
      <c r="FF688" s="16"/>
      <c r="FG688" s="16"/>
      <c r="FH688" s="16"/>
      <c r="FI688" s="16"/>
      <c r="FJ688" s="16"/>
      <c r="FK688" s="16"/>
      <c r="FL688" s="16"/>
      <c r="FM688" s="16"/>
      <c r="FN688" s="16"/>
      <c r="FO688" s="16"/>
      <c r="FP688" s="16"/>
      <c r="FQ688" s="16"/>
      <c r="FR688" s="16"/>
      <c r="FS688" s="16"/>
      <c r="FT688" s="16"/>
      <c r="FU688" s="16"/>
      <c r="FV688" s="16"/>
    </row>
    <row r="689" spans="3:178" ht="12.75"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  <c r="DY689" s="16"/>
      <c r="DZ689" s="16"/>
      <c r="EA689" s="16"/>
      <c r="EB689" s="16"/>
      <c r="EC689" s="16"/>
      <c r="ED689" s="16"/>
      <c r="EE689" s="16"/>
      <c r="EF689" s="16"/>
      <c r="EG689" s="16"/>
      <c r="EH689" s="16"/>
      <c r="EI689" s="16"/>
      <c r="EJ689" s="16"/>
      <c r="EK689" s="16"/>
      <c r="EL689" s="16"/>
      <c r="EM689" s="16"/>
      <c r="EN689" s="16"/>
      <c r="EO689" s="16"/>
      <c r="EP689" s="16"/>
      <c r="EQ689" s="16"/>
      <c r="ER689" s="16"/>
      <c r="ES689" s="16"/>
      <c r="ET689" s="16"/>
      <c r="EU689" s="16"/>
      <c r="EV689" s="16"/>
      <c r="EW689" s="16"/>
      <c r="EX689" s="16"/>
      <c r="EY689" s="16"/>
      <c r="EZ689" s="16"/>
      <c r="FA689" s="16"/>
      <c r="FB689" s="16"/>
      <c r="FC689" s="16"/>
      <c r="FD689" s="16"/>
      <c r="FE689" s="16"/>
      <c r="FF689" s="16"/>
      <c r="FG689" s="16"/>
      <c r="FH689" s="16"/>
      <c r="FI689" s="16"/>
      <c r="FJ689" s="16"/>
      <c r="FK689" s="16"/>
      <c r="FL689" s="16"/>
      <c r="FM689" s="16"/>
      <c r="FN689" s="16"/>
      <c r="FO689" s="16"/>
      <c r="FP689" s="16"/>
      <c r="FQ689" s="16"/>
      <c r="FR689" s="16"/>
      <c r="FS689" s="16"/>
      <c r="FT689" s="16"/>
      <c r="FU689" s="16"/>
      <c r="FV689" s="16"/>
    </row>
    <row r="690" spans="3:178" ht="12.75"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  <c r="FB690" s="16"/>
      <c r="FC690" s="16"/>
      <c r="FD690" s="16"/>
      <c r="FE690" s="16"/>
      <c r="FF690" s="16"/>
      <c r="FG690" s="16"/>
      <c r="FH690" s="16"/>
      <c r="FI690" s="16"/>
      <c r="FJ690" s="16"/>
      <c r="FK690" s="16"/>
      <c r="FL690" s="16"/>
      <c r="FM690" s="16"/>
      <c r="FN690" s="16"/>
      <c r="FO690" s="16"/>
      <c r="FP690" s="16"/>
      <c r="FQ690" s="16"/>
      <c r="FR690" s="16"/>
      <c r="FS690" s="16"/>
      <c r="FT690" s="16"/>
      <c r="FU690" s="16"/>
      <c r="FV690" s="16"/>
    </row>
    <row r="691" spans="3:178" ht="12.75"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  <c r="FB691" s="16"/>
      <c r="FC691" s="16"/>
      <c r="FD691" s="16"/>
      <c r="FE691" s="16"/>
      <c r="FF691" s="16"/>
      <c r="FG691" s="16"/>
      <c r="FH691" s="16"/>
      <c r="FI691" s="16"/>
      <c r="FJ691" s="16"/>
      <c r="FK691" s="16"/>
      <c r="FL691" s="16"/>
      <c r="FM691" s="16"/>
      <c r="FN691" s="16"/>
      <c r="FO691" s="16"/>
      <c r="FP691" s="16"/>
      <c r="FQ691" s="16"/>
      <c r="FR691" s="16"/>
      <c r="FS691" s="16"/>
      <c r="FT691" s="16"/>
      <c r="FU691" s="16"/>
      <c r="FV691" s="16"/>
    </row>
    <row r="692" spans="3:178" ht="12.75"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  <c r="FB692" s="16"/>
      <c r="FC692" s="16"/>
      <c r="FD692" s="16"/>
      <c r="FE692" s="16"/>
      <c r="FF692" s="16"/>
      <c r="FG692" s="16"/>
      <c r="FH692" s="16"/>
      <c r="FI692" s="16"/>
      <c r="FJ692" s="16"/>
      <c r="FK692" s="16"/>
      <c r="FL692" s="16"/>
      <c r="FM692" s="16"/>
      <c r="FN692" s="16"/>
      <c r="FO692" s="16"/>
      <c r="FP692" s="16"/>
      <c r="FQ692" s="16"/>
      <c r="FR692" s="16"/>
      <c r="FS692" s="16"/>
      <c r="FT692" s="16"/>
      <c r="FU692" s="16"/>
      <c r="FV692" s="16"/>
    </row>
    <row r="693" spans="3:178" ht="12.75"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  <c r="FB693" s="16"/>
      <c r="FC693" s="16"/>
      <c r="FD693" s="16"/>
      <c r="FE693" s="16"/>
      <c r="FF693" s="16"/>
      <c r="FG693" s="16"/>
      <c r="FH693" s="16"/>
      <c r="FI693" s="16"/>
      <c r="FJ693" s="16"/>
      <c r="FK693" s="16"/>
      <c r="FL693" s="16"/>
      <c r="FM693" s="16"/>
      <c r="FN693" s="16"/>
      <c r="FO693" s="16"/>
      <c r="FP693" s="16"/>
      <c r="FQ693" s="16"/>
      <c r="FR693" s="16"/>
      <c r="FS693" s="16"/>
      <c r="FT693" s="16"/>
      <c r="FU693" s="16"/>
      <c r="FV693" s="16"/>
    </row>
    <row r="694" spans="3:178" ht="12.75"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  <c r="FB694" s="16"/>
      <c r="FC694" s="16"/>
      <c r="FD694" s="16"/>
      <c r="FE694" s="16"/>
      <c r="FF694" s="16"/>
      <c r="FG694" s="16"/>
      <c r="FH694" s="16"/>
      <c r="FI694" s="16"/>
      <c r="FJ694" s="16"/>
      <c r="FK694" s="16"/>
      <c r="FL694" s="16"/>
      <c r="FM694" s="16"/>
      <c r="FN694" s="16"/>
      <c r="FO694" s="16"/>
      <c r="FP694" s="16"/>
      <c r="FQ694" s="16"/>
      <c r="FR694" s="16"/>
      <c r="FS694" s="16"/>
      <c r="FT694" s="16"/>
      <c r="FU694" s="16"/>
      <c r="FV694" s="16"/>
    </row>
    <row r="695" spans="3:178" ht="12.75"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  <c r="FB695" s="16"/>
      <c r="FC695" s="16"/>
      <c r="FD695" s="16"/>
      <c r="FE695" s="16"/>
      <c r="FF695" s="16"/>
      <c r="FG695" s="16"/>
      <c r="FH695" s="16"/>
      <c r="FI695" s="16"/>
      <c r="FJ695" s="16"/>
      <c r="FK695" s="16"/>
      <c r="FL695" s="16"/>
      <c r="FM695" s="16"/>
      <c r="FN695" s="16"/>
      <c r="FO695" s="16"/>
      <c r="FP695" s="16"/>
      <c r="FQ695" s="16"/>
      <c r="FR695" s="16"/>
      <c r="FS695" s="16"/>
      <c r="FT695" s="16"/>
      <c r="FU695" s="16"/>
      <c r="FV695" s="16"/>
    </row>
    <row r="696" spans="3:178" ht="12.75"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  <c r="FB696" s="16"/>
      <c r="FC696" s="16"/>
      <c r="FD696" s="16"/>
      <c r="FE696" s="16"/>
      <c r="FF696" s="16"/>
      <c r="FG696" s="16"/>
      <c r="FH696" s="16"/>
      <c r="FI696" s="16"/>
      <c r="FJ696" s="16"/>
      <c r="FK696" s="16"/>
      <c r="FL696" s="16"/>
      <c r="FM696" s="16"/>
      <c r="FN696" s="16"/>
      <c r="FO696" s="16"/>
      <c r="FP696" s="16"/>
      <c r="FQ696" s="16"/>
      <c r="FR696" s="16"/>
      <c r="FS696" s="16"/>
      <c r="FT696" s="16"/>
      <c r="FU696" s="16"/>
      <c r="FV696" s="16"/>
    </row>
    <row r="697" spans="3:178" ht="12.75"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  <c r="FB697" s="16"/>
      <c r="FC697" s="16"/>
      <c r="FD697" s="16"/>
      <c r="FE697" s="16"/>
      <c r="FF697" s="16"/>
      <c r="FG697" s="16"/>
      <c r="FH697" s="16"/>
      <c r="FI697" s="16"/>
      <c r="FJ697" s="16"/>
      <c r="FK697" s="16"/>
      <c r="FL697" s="16"/>
      <c r="FM697" s="16"/>
      <c r="FN697" s="16"/>
      <c r="FO697" s="16"/>
      <c r="FP697" s="16"/>
      <c r="FQ697" s="16"/>
      <c r="FR697" s="16"/>
      <c r="FS697" s="16"/>
      <c r="FT697" s="16"/>
      <c r="FU697" s="16"/>
      <c r="FV697" s="16"/>
    </row>
    <row r="698" spans="3:178" ht="12.75"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D698" s="16"/>
      <c r="FE698" s="16"/>
      <c r="FF698" s="16"/>
      <c r="FG698" s="16"/>
      <c r="FH698" s="16"/>
      <c r="FI698" s="16"/>
      <c r="FJ698" s="16"/>
      <c r="FK698" s="16"/>
      <c r="FL698" s="16"/>
      <c r="FM698" s="16"/>
      <c r="FN698" s="16"/>
      <c r="FO698" s="16"/>
      <c r="FP698" s="16"/>
      <c r="FQ698" s="16"/>
      <c r="FR698" s="16"/>
      <c r="FS698" s="16"/>
      <c r="FT698" s="16"/>
      <c r="FU698" s="16"/>
      <c r="FV698" s="16"/>
    </row>
    <row r="699" spans="3:178" ht="12.75"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D699" s="16"/>
      <c r="FE699" s="16"/>
      <c r="FF699" s="16"/>
      <c r="FG699" s="16"/>
      <c r="FH699" s="16"/>
      <c r="FI699" s="16"/>
      <c r="FJ699" s="16"/>
      <c r="FK699" s="16"/>
      <c r="FL699" s="16"/>
      <c r="FM699" s="16"/>
      <c r="FN699" s="16"/>
      <c r="FO699" s="16"/>
      <c r="FP699" s="16"/>
      <c r="FQ699" s="16"/>
      <c r="FR699" s="16"/>
      <c r="FS699" s="16"/>
      <c r="FT699" s="16"/>
      <c r="FU699" s="16"/>
      <c r="FV699" s="16"/>
    </row>
    <row r="700" spans="3:178" ht="12.75"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  <c r="FB700" s="16"/>
      <c r="FC700" s="16"/>
      <c r="FD700" s="16"/>
      <c r="FE700" s="16"/>
      <c r="FF700" s="16"/>
      <c r="FG700" s="16"/>
      <c r="FH700" s="16"/>
      <c r="FI700" s="16"/>
      <c r="FJ700" s="16"/>
      <c r="FK700" s="16"/>
      <c r="FL700" s="16"/>
      <c r="FM700" s="16"/>
      <c r="FN700" s="16"/>
      <c r="FO700" s="16"/>
      <c r="FP700" s="16"/>
      <c r="FQ700" s="16"/>
      <c r="FR700" s="16"/>
      <c r="FS700" s="16"/>
      <c r="FT700" s="16"/>
      <c r="FU700" s="16"/>
      <c r="FV700" s="16"/>
    </row>
    <row r="701" spans="3:178" ht="12.75"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  <c r="FB701" s="16"/>
      <c r="FC701" s="16"/>
      <c r="FD701" s="16"/>
      <c r="FE701" s="16"/>
      <c r="FF701" s="16"/>
      <c r="FG701" s="16"/>
      <c r="FH701" s="16"/>
      <c r="FI701" s="16"/>
      <c r="FJ701" s="16"/>
      <c r="FK701" s="16"/>
      <c r="FL701" s="16"/>
      <c r="FM701" s="16"/>
      <c r="FN701" s="16"/>
      <c r="FO701" s="16"/>
      <c r="FP701" s="16"/>
      <c r="FQ701" s="16"/>
      <c r="FR701" s="16"/>
      <c r="FS701" s="16"/>
      <c r="FT701" s="16"/>
      <c r="FU701" s="16"/>
      <c r="FV701" s="16"/>
    </row>
    <row r="702" spans="3:178" ht="12.75"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  <c r="FB702" s="16"/>
      <c r="FC702" s="16"/>
      <c r="FD702" s="16"/>
      <c r="FE702" s="16"/>
      <c r="FF702" s="16"/>
      <c r="FG702" s="16"/>
      <c r="FH702" s="16"/>
      <c r="FI702" s="16"/>
      <c r="FJ702" s="16"/>
      <c r="FK702" s="16"/>
      <c r="FL702" s="16"/>
      <c r="FM702" s="16"/>
      <c r="FN702" s="16"/>
      <c r="FO702" s="16"/>
      <c r="FP702" s="16"/>
      <c r="FQ702" s="16"/>
      <c r="FR702" s="16"/>
      <c r="FS702" s="16"/>
      <c r="FT702" s="16"/>
      <c r="FU702" s="16"/>
      <c r="FV702" s="16"/>
    </row>
    <row r="703" spans="3:178" ht="12.75"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  <c r="FB703" s="16"/>
      <c r="FC703" s="16"/>
      <c r="FD703" s="16"/>
      <c r="FE703" s="16"/>
      <c r="FF703" s="16"/>
      <c r="FG703" s="16"/>
      <c r="FH703" s="16"/>
      <c r="FI703" s="16"/>
      <c r="FJ703" s="16"/>
      <c r="FK703" s="16"/>
      <c r="FL703" s="16"/>
      <c r="FM703" s="16"/>
      <c r="FN703" s="16"/>
      <c r="FO703" s="16"/>
      <c r="FP703" s="16"/>
      <c r="FQ703" s="16"/>
      <c r="FR703" s="16"/>
      <c r="FS703" s="16"/>
      <c r="FT703" s="16"/>
      <c r="FU703" s="16"/>
      <c r="FV703" s="16"/>
    </row>
    <row r="704" spans="3:178" ht="12.75"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  <c r="FB704" s="16"/>
      <c r="FC704" s="16"/>
      <c r="FD704" s="16"/>
      <c r="FE704" s="16"/>
      <c r="FF704" s="16"/>
      <c r="FG704" s="16"/>
      <c r="FH704" s="16"/>
      <c r="FI704" s="16"/>
      <c r="FJ704" s="16"/>
      <c r="FK704" s="16"/>
      <c r="FL704" s="16"/>
      <c r="FM704" s="16"/>
      <c r="FN704" s="16"/>
      <c r="FO704" s="16"/>
      <c r="FP704" s="16"/>
      <c r="FQ704" s="16"/>
      <c r="FR704" s="16"/>
      <c r="FS704" s="16"/>
      <c r="FT704" s="16"/>
      <c r="FU704" s="16"/>
      <c r="FV704" s="16"/>
    </row>
    <row r="705" spans="3:178" ht="12.75"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  <c r="EG705" s="16"/>
      <c r="EH705" s="16"/>
      <c r="EI705" s="16"/>
      <c r="EJ705" s="16"/>
      <c r="EK705" s="16"/>
      <c r="EL705" s="16"/>
      <c r="EM705" s="16"/>
      <c r="EN705" s="16"/>
      <c r="EO705" s="16"/>
      <c r="EP705" s="16"/>
      <c r="EQ705" s="16"/>
      <c r="ER705" s="16"/>
      <c r="ES705" s="16"/>
      <c r="ET705" s="16"/>
      <c r="EU705" s="16"/>
      <c r="EV705" s="16"/>
      <c r="EW705" s="16"/>
      <c r="EX705" s="16"/>
      <c r="EY705" s="16"/>
      <c r="EZ705" s="16"/>
      <c r="FA705" s="16"/>
      <c r="FB705" s="16"/>
      <c r="FC705" s="16"/>
      <c r="FD705" s="16"/>
      <c r="FE705" s="16"/>
      <c r="FF705" s="16"/>
      <c r="FG705" s="16"/>
      <c r="FH705" s="16"/>
      <c r="FI705" s="16"/>
      <c r="FJ705" s="16"/>
      <c r="FK705" s="16"/>
      <c r="FL705" s="16"/>
      <c r="FM705" s="16"/>
      <c r="FN705" s="16"/>
      <c r="FO705" s="16"/>
      <c r="FP705" s="16"/>
      <c r="FQ705" s="16"/>
      <c r="FR705" s="16"/>
      <c r="FS705" s="16"/>
      <c r="FT705" s="16"/>
      <c r="FU705" s="16"/>
      <c r="FV705" s="16"/>
    </row>
    <row r="706" spans="3:178" ht="12.75"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  <c r="EG706" s="16"/>
      <c r="EH706" s="16"/>
      <c r="EI706" s="16"/>
      <c r="EJ706" s="16"/>
      <c r="EK706" s="16"/>
      <c r="EL706" s="16"/>
      <c r="EM706" s="16"/>
      <c r="EN706" s="16"/>
      <c r="EO706" s="16"/>
      <c r="EP706" s="16"/>
      <c r="EQ706" s="16"/>
      <c r="ER706" s="16"/>
      <c r="ES706" s="16"/>
      <c r="ET706" s="16"/>
      <c r="EU706" s="16"/>
      <c r="EV706" s="16"/>
      <c r="EW706" s="16"/>
      <c r="EX706" s="16"/>
      <c r="EY706" s="16"/>
      <c r="EZ706" s="16"/>
      <c r="FA706" s="16"/>
      <c r="FB706" s="16"/>
      <c r="FC706" s="16"/>
      <c r="FD706" s="16"/>
      <c r="FE706" s="16"/>
      <c r="FF706" s="16"/>
      <c r="FG706" s="16"/>
      <c r="FH706" s="16"/>
      <c r="FI706" s="16"/>
      <c r="FJ706" s="16"/>
      <c r="FK706" s="16"/>
      <c r="FL706" s="16"/>
      <c r="FM706" s="16"/>
      <c r="FN706" s="16"/>
      <c r="FO706" s="16"/>
      <c r="FP706" s="16"/>
      <c r="FQ706" s="16"/>
      <c r="FR706" s="16"/>
      <c r="FS706" s="16"/>
      <c r="FT706" s="16"/>
      <c r="FU706" s="16"/>
      <c r="FV706" s="16"/>
    </row>
    <row r="707" spans="3:178" ht="12.75"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6"/>
      <c r="EM707" s="16"/>
      <c r="EN707" s="16"/>
      <c r="EO707" s="16"/>
      <c r="EP707" s="16"/>
      <c r="EQ707" s="16"/>
      <c r="ER707" s="16"/>
      <c r="ES707" s="16"/>
      <c r="ET707" s="16"/>
      <c r="EU707" s="16"/>
      <c r="EV707" s="16"/>
      <c r="EW707" s="16"/>
      <c r="EX707" s="16"/>
      <c r="EY707" s="16"/>
      <c r="EZ707" s="16"/>
      <c r="FA707" s="16"/>
      <c r="FB707" s="16"/>
      <c r="FC707" s="16"/>
      <c r="FD707" s="16"/>
      <c r="FE707" s="16"/>
      <c r="FF707" s="16"/>
      <c r="FG707" s="16"/>
      <c r="FH707" s="16"/>
      <c r="FI707" s="16"/>
      <c r="FJ707" s="16"/>
      <c r="FK707" s="16"/>
      <c r="FL707" s="16"/>
      <c r="FM707" s="16"/>
      <c r="FN707" s="16"/>
      <c r="FO707" s="16"/>
      <c r="FP707" s="16"/>
      <c r="FQ707" s="16"/>
      <c r="FR707" s="16"/>
      <c r="FS707" s="16"/>
      <c r="FT707" s="16"/>
      <c r="FU707" s="16"/>
      <c r="FV707" s="16"/>
    </row>
    <row r="708" spans="3:178" ht="12.75"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  <c r="FB708" s="16"/>
      <c r="FC708" s="16"/>
      <c r="FD708" s="16"/>
      <c r="FE708" s="16"/>
      <c r="FF708" s="16"/>
      <c r="FG708" s="16"/>
      <c r="FH708" s="16"/>
      <c r="FI708" s="16"/>
      <c r="FJ708" s="16"/>
      <c r="FK708" s="16"/>
      <c r="FL708" s="16"/>
      <c r="FM708" s="16"/>
      <c r="FN708" s="16"/>
      <c r="FO708" s="16"/>
      <c r="FP708" s="16"/>
      <c r="FQ708" s="16"/>
      <c r="FR708" s="16"/>
      <c r="FS708" s="16"/>
      <c r="FT708" s="16"/>
      <c r="FU708" s="16"/>
      <c r="FV708" s="16"/>
    </row>
    <row r="709" spans="3:178" ht="12.75"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  <c r="FB709" s="16"/>
      <c r="FC709" s="16"/>
      <c r="FD709" s="16"/>
      <c r="FE709" s="16"/>
      <c r="FF709" s="16"/>
      <c r="FG709" s="16"/>
      <c r="FH709" s="16"/>
      <c r="FI709" s="16"/>
      <c r="FJ709" s="16"/>
      <c r="FK709" s="16"/>
      <c r="FL709" s="16"/>
      <c r="FM709" s="16"/>
      <c r="FN709" s="16"/>
      <c r="FO709" s="16"/>
      <c r="FP709" s="16"/>
      <c r="FQ709" s="16"/>
      <c r="FR709" s="16"/>
      <c r="FS709" s="16"/>
      <c r="FT709" s="16"/>
      <c r="FU709" s="16"/>
      <c r="FV709" s="16"/>
    </row>
    <row r="710" spans="3:178" ht="12.75"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  <c r="FB710" s="16"/>
      <c r="FC710" s="16"/>
      <c r="FD710" s="16"/>
      <c r="FE710" s="16"/>
      <c r="FF710" s="16"/>
      <c r="FG710" s="16"/>
      <c r="FH710" s="16"/>
      <c r="FI710" s="16"/>
      <c r="FJ710" s="16"/>
      <c r="FK710" s="16"/>
      <c r="FL710" s="16"/>
      <c r="FM710" s="16"/>
      <c r="FN710" s="16"/>
      <c r="FO710" s="16"/>
      <c r="FP710" s="16"/>
      <c r="FQ710" s="16"/>
      <c r="FR710" s="16"/>
      <c r="FS710" s="16"/>
      <c r="FT710" s="16"/>
      <c r="FU710" s="16"/>
      <c r="FV710" s="16"/>
    </row>
    <row r="711" spans="3:178" ht="12.75"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  <c r="FB711" s="16"/>
      <c r="FC711" s="16"/>
      <c r="FD711" s="16"/>
      <c r="FE711" s="16"/>
      <c r="FF711" s="16"/>
      <c r="FG711" s="16"/>
      <c r="FH711" s="16"/>
      <c r="FI711" s="16"/>
      <c r="FJ711" s="16"/>
      <c r="FK711" s="16"/>
      <c r="FL711" s="16"/>
      <c r="FM711" s="16"/>
      <c r="FN711" s="16"/>
      <c r="FO711" s="16"/>
      <c r="FP711" s="16"/>
      <c r="FQ711" s="16"/>
      <c r="FR711" s="16"/>
      <c r="FS711" s="16"/>
      <c r="FT711" s="16"/>
      <c r="FU711" s="16"/>
      <c r="FV711" s="16"/>
    </row>
    <row r="712" spans="3:178" ht="12.75"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  <c r="FB712" s="16"/>
      <c r="FC712" s="16"/>
      <c r="FD712" s="16"/>
      <c r="FE712" s="16"/>
      <c r="FF712" s="16"/>
      <c r="FG712" s="16"/>
      <c r="FH712" s="16"/>
      <c r="FI712" s="16"/>
      <c r="FJ712" s="16"/>
      <c r="FK712" s="16"/>
      <c r="FL712" s="16"/>
      <c r="FM712" s="16"/>
      <c r="FN712" s="16"/>
      <c r="FO712" s="16"/>
      <c r="FP712" s="16"/>
      <c r="FQ712" s="16"/>
      <c r="FR712" s="16"/>
      <c r="FS712" s="16"/>
      <c r="FT712" s="16"/>
      <c r="FU712" s="16"/>
      <c r="FV712" s="16"/>
    </row>
    <row r="713" spans="3:178" ht="12.75"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  <c r="DY713" s="16"/>
      <c r="DZ713" s="16"/>
      <c r="EA713" s="16"/>
      <c r="EB713" s="16"/>
      <c r="EC713" s="16"/>
      <c r="ED713" s="16"/>
      <c r="EE713" s="16"/>
      <c r="EF713" s="16"/>
      <c r="EG713" s="16"/>
      <c r="EH713" s="16"/>
      <c r="EI713" s="16"/>
      <c r="EJ713" s="16"/>
      <c r="EK713" s="16"/>
      <c r="EL713" s="16"/>
      <c r="EM713" s="16"/>
      <c r="EN713" s="16"/>
      <c r="EO713" s="16"/>
      <c r="EP713" s="16"/>
      <c r="EQ713" s="16"/>
      <c r="ER713" s="16"/>
      <c r="ES713" s="16"/>
      <c r="ET713" s="16"/>
      <c r="EU713" s="16"/>
      <c r="EV713" s="16"/>
      <c r="EW713" s="16"/>
      <c r="EX713" s="16"/>
      <c r="EY713" s="16"/>
      <c r="EZ713" s="16"/>
      <c r="FA713" s="16"/>
      <c r="FB713" s="16"/>
      <c r="FC713" s="16"/>
      <c r="FD713" s="16"/>
      <c r="FE713" s="16"/>
      <c r="FF713" s="16"/>
      <c r="FG713" s="16"/>
      <c r="FH713" s="16"/>
      <c r="FI713" s="16"/>
      <c r="FJ713" s="16"/>
      <c r="FK713" s="16"/>
      <c r="FL713" s="16"/>
      <c r="FM713" s="16"/>
      <c r="FN713" s="16"/>
      <c r="FO713" s="16"/>
      <c r="FP713" s="16"/>
      <c r="FQ713" s="16"/>
      <c r="FR713" s="16"/>
      <c r="FS713" s="16"/>
      <c r="FT713" s="16"/>
      <c r="FU713" s="16"/>
      <c r="FV713" s="16"/>
    </row>
    <row r="714" spans="3:178" ht="12.75"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  <c r="DY714" s="16"/>
      <c r="DZ714" s="16"/>
      <c r="EA714" s="16"/>
      <c r="EB714" s="16"/>
      <c r="EC714" s="16"/>
      <c r="ED714" s="16"/>
      <c r="EE714" s="16"/>
      <c r="EF714" s="16"/>
      <c r="EG714" s="16"/>
      <c r="EH714" s="16"/>
      <c r="EI714" s="16"/>
      <c r="EJ714" s="16"/>
      <c r="EK714" s="16"/>
      <c r="EL714" s="16"/>
      <c r="EM714" s="16"/>
      <c r="EN714" s="16"/>
      <c r="EO714" s="16"/>
      <c r="EP714" s="16"/>
      <c r="EQ714" s="16"/>
      <c r="ER714" s="16"/>
      <c r="ES714" s="16"/>
      <c r="ET714" s="16"/>
      <c r="EU714" s="16"/>
      <c r="EV714" s="16"/>
      <c r="EW714" s="16"/>
      <c r="EX714" s="16"/>
      <c r="EY714" s="16"/>
      <c r="EZ714" s="16"/>
      <c r="FA714" s="16"/>
      <c r="FB714" s="16"/>
      <c r="FC714" s="16"/>
      <c r="FD714" s="16"/>
      <c r="FE714" s="16"/>
      <c r="FF714" s="16"/>
      <c r="FG714" s="16"/>
      <c r="FH714" s="16"/>
      <c r="FI714" s="16"/>
      <c r="FJ714" s="16"/>
      <c r="FK714" s="16"/>
      <c r="FL714" s="16"/>
      <c r="FM714" s="16"/>
      <c r="FN714" s="16"/>
      <c r="FO714" s="16"/>
      <c r="FP714" s="16"/>
      <c r="FQ714" s="16"/>
      <c r="FR714" s="16"/>
      <c r="FS714" s="16"/>
      <c r="FT714" s="16"/>
      <c r="FU714" s="16"/>
      <c r="FV714" s="16"/>
    </row>
    <row r="715" spans="3:178" ht="12.75"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D715" s="16"/>
      <c r="FE715" s="16"/>
      <c r="FF715" s="16"/>
      <c r="FG715" s="16"/>
      <c r="FH715" s="16"/>
      <c r="FI715" s="16"/>
      <c r="FJ715" s="16"/>
      <c r="FK715" s="16"/>
      <c r="FL715" s="16"/>
      <c r="FM715" s="16"/>
      <c r="FN715" s="16"/>
      <c r="FO715" s="16"/>
      <c r="FP715" s="16"/>
      <c r="FQ715" s="16"/>
      <c r="FR715" s="16"/>
      <c r="FS715" s="16"/>
      <c r="FT715" s="16"/>
      <c r="FU715" s="16"/>
      <c r="FV715" s="16"/>
    </row>
    <row r="716" spans="3:178" ht="12.75"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  <c r="DY716" s="16"/>
      <c r="DZ716" s="16"/>
      <c r="EA716" s="16"/>
      <c r="EB716" s="16"/>
      <c r="EC716" s="16"/>
      <c r="ED716" s="16"/>
      <c r="EE716" s="16"/>
      <c r="EF716" s="16"/>
      <c r="EG716" s="16"/>
      <c r="EH716" s="16"/>
      <c r="EI716" s="16"/>
      <c r="EJ716" s="16"/>
      <c r="EK716" s="16"/>
      <c r="EL716" s="16"/>
      <c r="EM716" s="16"/>
      <c r="EN716" s="16"/>
      <c r="EO716" s="16"/>
      <c r="EP716" s="16"/>
      <c r="EQ716" s="16"/>
      <c r="ER716" s="16"/>
      <c r="ES716" s="16"/>
      <c r="ET716" s="16"/>
      <c r="EU716" s="16"/>
      <c r="EV716" s="16"/>
      <c r="EW716" s="16"/>
      <c r="EX716" s="16"/>
      <c r="EY716" s="16"/>
      <c r="EZ716" s="16"/>
      <c r="FA716" s="16"/>
      <c r="FB716" s="16"/>
      <c r="FC716" s="16"/>
      <c r="FD716" s="16"/>
      <c r="FE716" s="16"/>
      <c r="FF716" s="16"/>
      <c r="FG716" s="16"/>
      <c r="FH716" s="16"/>
      <c r="FI716" s="16"/>
      <c r="FJ716" s="16"/>
      <c r="FK716" s="16"/>
      <c r="FL716" s="16"/>
      <c r="FM716" s="16"/>
      <c r="FN716" s="16"/>
      <c r="FO716" s="16"/>
      <c r="FP716" s="16"/>
      <c r="FQ716" s="16"/>
      <c r="FR716" s="16"/>
      <c r="FS716" s="16"/>
      <c r="FT716" s="16"/>
      <c r="FU716" s="16"/>
      <c r="FV716" s="16"/>
    </row>
    <row r="717" spans="3:178" ht="12.75"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  <c r="DV717" s="16"/>
      <c r="DW717" s="16"/>
      <c r="DX717" s="16"/>
      <c r="DY717" s="16"/>
      <c r="DZ717" s="16"/>
      <c r="EA717" s="16"/>
      <c r="EB717" s="16"/>
      <c r="EC717" s="16"/>
      <c r="ED717" s="16"/>
      <c r="EE717" s="16"/>
      <c r="EF717" s="16"/>
      <c r="EG717" s="16"/>
      <c r="EH717" s="16"/>
      <c r="EI717" s="16"/>
      <c r="EJ717" s="16"/>
      <c r="EK717" s="16"/>
      <c r="EL717" s="16"/>
      <c r="EM717" s="16"/>
      <c r="EN717" s="16"/>
      <c r="EO717" s="16"/>
      <c r="EP717" s="16"/>
      <c r="EQ717" s="16"/>
      <c r="ER717" s="16"/>
      <c r="ES717" s="16"/>
      <c r="ET717" s="16"/>
      <c r="EU717" s="16"/>
      <c r="EV717" s="16"/>
      <c r="EW717" s="16"/>
      <c r="EX717" s="16"/>
      <c r="EY717" s="16"/>
      <c r="EZ717" s="16"/>
      <c r="FA717" s="16"/>
      <c r="FB717" s="16"/>
      <c r="FC717" s="16"/>
      <c r="FD717" s="16"/>
      <c r="FE717" s="16"/>
      <c r="FF717" s="16"/>
      <c r="FG717" s="16"/>
      <c r="FH717" s="16"/>
      <c r="FI717" s="16"/>
      <c r="FJ717" s="16"/>
      <c r="FK717" s="16"/>
      <c r="FL717" s="16"/>
      <c r="FM717" s="16"/>
      <c r="FN717" s="16"/>
      <c r="FO717" s="16"/>
      <c r="FP717" s="16"/>
      <c r="FQ717" s="16"/>
      <c r="FR717" s="16"/>
      <c r="FS717" s="16"/>
      <c r="FT717" s="16"/>
      <c r="FU717" s="16"/>
      <c r="FV717" s="16"/>
    </row>
    <row r="718" spans="3:178" ht="12.75"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  <c r="DY718" s="16"/>
      <c r="DZ718" s="16"/>
      <c r="EA718" s="16"/>
      <c r="EB718" s="16"/>
      <c r="EC718" s="16"/>
      <c r="ED718" s="16"/>
      <c r="EE718" s="16"/>
      <c r="EF718" s="16"/>
      <c r="EG718" s="16"/>
      <c r="EH718" s="16"/>
      <c r="EI718" s="16"/>
      <c r="EJ718" s="16"/>
      <c r="EK718" s="16"/>
      <c r="EL718" s="16"/>
      <c r="EM718" s="16"/>
      <c r="EN718" s="16"/>
      <c r="EO718" s="16"/>
      <c r="EP718" s="16"/>
      <c r="EQ718" s="16"/>
      <c r="ER718" s="16"/>
      <c r="ES718" s="16"/>
      <c r="ET718" s="16"/>
      <c r="EU718" s="16"/>
      <c r="EV718" s="16"/>
      <c r="EW718" s="16"/>
      <c r="EX718" s="16"/>
      <c r="EY718" s="16"/>
      <c r="EZ718" s="16"/>
      <c r="FA718" s="16"/>
      <c r="FB718" s="16"/>
      <c r="FC718" s="16"/>
      <c r="FD718" s="16"/>
      <c r="FE718" s="16"/>
      <c r="FF718" s="16"/>
      <c r="FG718" s="16"/>
      <c r="FH718" s="16"/>
      <c r="FI718" s="16"/>
      <c r="FJ718" s="16"/>
      <c r="FK718" s="16"/>
      <c r="FL718" s="16"/>
      <c r="FM718" s="16"/>
      <c r="FN718" s="16"/>
      <c r="FO718" s="16"/>
      <c r="FP718" s="16"/>
      <c r="FQ718" s="16"/>
      <c r="FR718" s="16"/>
      <c r="FS718" s="16"/>
      <c r="FT718" s="16"/>
      <c r="FU718" s="16"/>
      <c r="FV718" s="16"/>
    </row>
    <row r="719" spans="3:178" ht="12.75"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  <c r="DY719" s="16"/>
      <c r="DZ719" s="16"/>
      <c r="EA719" s="16"/>
      <c r="EB719" s="16"/>
      <c r="EC719" s="16"/>
      <c r="ED719" s="16"/>
      <c r="EE719" s="16"/>
      <c r="EF719" s="16"/>
      <c r="EG719" s="16"/>
      <c r="EH719" s="16"/>
      <c r="EI719" s="16"/>
      <c r="EJ719" s="16"/>
      <c r="EK719" s="16"/>
      <c r="EL719" s="16"/>
      <c r="EM719" s="16"/>
      <c r="EN719" s="16"/>
      <c r="EO719" s="16"/>
      <c r="EP719" s="16"/>
      <c r="EQ719" s="16"/>
      <c r="ER719" s="16"/>
      <c r="ES719" s="16"/>
      <c r="ET719" s="16"/>
      <c r="EU719" s="16"/>
      <c r="EV719" s="16"/>
      <c r="EW719" s="16"/>
      <c r="EX719" s="16"/>
      <c r="EY719" s="16"/>
      <c r="EZ719" s="16"/>
      <c r="FA719" s="16"/>
      <c r="FB719" s="16"/>
      <c r="FC719" s="16"/>
      <c r="FD719" s="16"/>
      <c r="FE719" s="16"/>
      <c r="FF719" s="16"/>
      <c r="FG719" s="16"/>
      <c r="FH719" s="16"/>
      <c r="FI719" s="16"/>
      <c r="FJ719" s="16"/>
      <c r="FK719" s="16"/>
      <c r="FL719" s="16"/>
      <c r="FM719" s="16"/>
      <c r="FN719" s="16"/>
      <c r="FO719" s="16"/>
      <c r="FP719" s="16"/>
      <c r="FQ719" s="16"/>
      <c r="FR719" s="16"/>
      <c r="FS719" s="16"/>
      <c r="FT719" s="16"/>
      <c r="FU719" s="16"/>
      <c r="FV719" s="16"/>
    </row>
    <row r="720" spans="3:178" ht="12.75"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  <c r="DV720" s="16"/>
      <c r="DW720" s="16"/>
      <c r="DX720" s="16"/>
      <c r="DY720" s="16"/>
      <c r="DZ720" s="16"/>
      <c r="EA720" s="16"/>
      <c r="EB720" s="16"/>
      <c r="EC720" s="16"/>
      <c r="ED720" s="16"/>
      <c r="EE720" s="16"/>
      <c r="EF720" s="16"/>
      <c r="EG720" s="16"/>
      <c r="EH720" s="16"/>
      <c r="EI720" s="16"/>
      <c r="EJ720" s="16"/>
      <c r="EK720" s="16"/>
      <c r="EL720" s="16"/>
      <c r="EM720" s="16"/>
      <c r="EN720" s="16"/>
      <c r="EO720" s="16"/>
      <c r="EP720" s="16"/>
      <c r="EQ720" s="16"/>
      <c r="ER720" s="16"/>
      <c r="ES720" s="16"/>
      <c r="ET720" s="16"/>
      <c r="EU720" s="16"/>
      <c r="EV720" s="16"/>
      <c r="EW720" s="16"/>
      <c r="EX720" s="16"/>
      <c r="EY720" s="16"/>
      <c r="EZ720" s="16"/>
      <c r="FA720" s="16"/>
      <c r="FB720" s="16"/>
      <c r="FC720" s="16"/>
      <c r="FD720" s="16"/>
      <c r="FE720" s="16"/>
      <c r="FF720" s="16"/>
      <c r="FG720" s="16"/>
      <c r="FH720" s="16"/>
      <c r="FI720" s="16"/>
      <c r="FJ720" s="16"/>
      <c r="FK720" s="16"/>
      <c r="FL720" s="16"/>
      <c r="FM720" s="16"/>
      <c r="FN720" s="16"/>
      <c r="FO720" s="16"/>
      <c r="FP720" s="16"/>
      <c r="FQ720" s="16"/>
      <c r="FR720" s="16"/>
      <c r="FS720" s="16"/>
      <c r="FT720" s="16"/>
      <c r="FU720" s="16"/>
      <c r="FV720" s="16"/>
    </row>
    <row r="721" spans="3:178" ht="12.75"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  <c r="DV721" s="16"/>
      <c r="DW721" s="16"/>
      <c r="DX721" s="16"/>
      <c r="DY721" s="16"/>
      <c r="DZ721" s="16"/>
      <c r="EA721" s="16"/>
      <c r="EB721" s="16"/>
      <c r="EC721" s="16"/>
      <c r="ED721" s="16"/>
      <c r="EE721" s="16"/>
      <c r="EF721" s="16"/>
      <c r="EG721" s="16"/>
      <c r="EH721" s="16"/>
      <c r="EI721" s="16"/>
      <c r="EJ721" s="16"/>
      <c r="EK721" s="16"/>
      <c r="EL721" s="16"/>
      <c r="EM721" s="16"/>
      <c r="EN721" s="16"/>
      <c r="EO721" s="16"/>
      <c r="EP721" s="16"/>
      <c r="EQ721" s="16"/>
      <c r="ER721" s="16"/>
      <c r="ES721" s="16"/>
      <c r="ET721" s="16"/>
      <c r="EU721" s="16"/>
      <c r="EV721" s="16"/>
      <c r="EW721" s="16"/>
      <c r="EX721" s="16"/>
      <c r="EY721" s="16"/>
      <c r="EZ721" s="16"/>
      <c r="FA721" s="16"/>
      <c r="FB721" s="16"/>
      <c r="FC721" s="16"/>
      <c r="FD721" s="16"/>
      <c r="FE721" s="16"/>
      <c r="FF721" s="16"/>
      <c r="FG721" s="16"/>
      <c r="FH721" s="16"/>
      <c r="FI721" s="16"/>
      <c r="FJ721" s="16"/>
      <c r="FK721" s="16"/>
      <c r="FL721" s="16"/>
      <c r="FM721" s="16"/>
      <c r="FN721" s="16"/>
      <c r="FO721" s="16"/>
      <c r="FP721" s="16"/>
      <c r="FQ721" s="16"/>
      <c r="FR721" s="16"/>
      <c r="FS721" s="16"/>
      <c r="FT721" s="16"/>
      <c r="FU721" s="16"/>
      <c r="FV721" s="16"/>
    </row>
    <row r="722" spans="3:178" ht="12.75"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  <c r="DV722" s="16"/>
      <c r="DW722" s="16"/>
      <c r="DX722" s="16"/>
      <c r="DY722" s="16"/>
      <c r="DZ722" s="16"/>
      <c r="EA722" s="16"/>
      <c r="EB722" s="16"/>
      <c r="EC722" s="16"/>
      <c r="ED722" s="16"/>
      <c r="EE722" s="16"/>
      <c r="EF722" s="16"/>
      <c r="EG722" s="16"/>
      <c r="EH722" s="16"/>
      <c r="EI722" s="16"/>
      <c r="EJ722" s="16"/>
      <c r="EK722" s="16"/>
      <c r="EL722" s="16"/>
      <c r="EM722" s="16"/>
      <c r="EN722" s="16"/>
      <c r="EO722" s="16"/>
      <c r="EP722" s="16"/>
      <c r="EQ722" s="16"/>
      <c r="ER722" s="16"/>
      <c r="ES722" s="16"/>
      <c r="ET722" s="16"/>
      <c r="EU722" s="16"/>
      <c r="EV722" s="16"/>
      <c r="EW722" s="16"/>
      <c r="EX722" s="16"/>
      <c r="EY722" s="16"/>
      <c r="EZ722" s="16"/>
      <c r="FA722" s="16"/>
      <c r="FB722" s="16"/>
      <c r="FC722" s="16"/>
      <c r="FD722" s="16"/>
      <c r="FE722" s="16"/>
      <c r="FF722" s="16"/>
      <c r="FG722" s="16"/>
      <c r="FH722" s="16"/>
      <c r="FI722" s="16"/>
      <c r="FJ722" s="16"/>
      <c r="FK722" s="16"/>
      <c r="FL722" s="16"/>
      <c r="FM722" s="16"/>
      <c r="FN722" s="16"/>
      <c r="FO722" s="16"/>
      <c r="FP722" s="16"/>
      <c r="FQ722" s="16"/>
      <c r="FR722" s="16"/>
      <c r="FS722" s="16"/>
      <c r="FT722" s="16"/>
      <c r="FU722" s="16"/>
      <c r="FV722" s="16"/>
    </row>
    <row r="723" spans="3:178" ht="12.75"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  <c r="DT723" s="16"/>
      <c r="DU723" s="16"/>
      <c r="DV723" s="16"/>
      <c r="DW723" s="16"/>
      <c r="DX723" s="16"/>
      <c r="DY723" s="16"/>
      <c r="DZ723" s="16"/>
      <c r="EA723" s="16"/>
      <c r="EB723" s="16"/>
      <c r="EC723" s="16"/>
      <c r="ED723" s="16"/>
      <c r="EE723" s="16"/>
      <c r="EF723" s="16"/>
      <c r="EG723" s="16"/>
      <c r="EH723" s="16"/>
      <c r="EI723" s="16"/>
      <c r="EJ723" s="16"/>
      <c r="EK723" s="16"/>
      <c r="EL723" s="16"/>
      <c r="EM723" s="16"/>
      <c r="EN723" s="16"/>
      <c r="EO723" s="16"/>
      <c r="EP723" s="16"/>
      <c r="EQ723" s="16"/>
      <c r="ER723" s="16"/>
      <c r="ES723" s="16"/>
      <c r="ET723" s="16"/>
      <c r="EU723" s="16"/>
      <c r="EV723" s="16"/>
      <c r="EW723" s="16"/>
      <c r="EX723" s="16"/>
      <c r="EY723" s="16"/>
      <c r="EZ723" s="16"/>
      <c r="FA723" s="16"/>
      <c r="FB723" s="16"/>
      <c r="FC723" s="16"/>
      <c r="FD723" s="16"/>
      <c r="FE723" s="16"/>
      <c r="FF723" s="16"/>
      <c r="FG723" s="16"/>
      <c r="FH723" s="16"/>
      <c r="FI723" s="16"/>
      <c r="FJ723" s="16"/>
      <c r="FK723" s="16"/>
      <c r="FL723" s="16"/>
      <c r="FM723" s="16"/>
      <c r="FN723" s="16"/>
      <c r="FO723" s="16"/>
      <c r="FP723" s="16"/>
      <c r="FQ723" s="16"/>
      <c r="FR723" s="16"/>
      <c r="FS723" s="16"/>
      <c r="FT723" s="16"/>
      <c r="FU723" s="16"/>
      <c r="FV723" s="16"/>
    </row>
    <row r="724" spans="3:178" ht="12.75"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  <c r="DT724" s="16"/>
      <c r="DU724" s="16"/>
      <c r="DV724" s="16"/>
      <c r="DW724" s="16"/>
      <c r="DX724" s="16"/>
      <c r="DY724" s="16"/>
      <c r="DZ724" s="16"/>
      <c r="EA724" s="16"/>
      <c r="EB724" s="16"/>
      <c r="EC724" s="16"/>
      <c r="ED724" s="16"/>
      <c r="EE724" s="16"/>
      <c r="EF724" s="16"/>
      <c r="EG724" s="16"/>
      <c r="EH724" s="16"/>
      <c r="EI724" s="16"/>
      <c r="EJ724" s="16"/>
      <c r="EK724" s="16"/>
      <c r="EL724" s="16"/>
      <c r="EM724" s="16"/>
      <c r="EN724" s="16"/>
      <c r="EO724" s="16"/>
      <c r="EP724" s="16"/>
      <c r="EQ724" s="16"/>
      <c r="ER724" s="16"/>
      <c r="ES724" s="16"/>
      <c r="ET724" s="16"/>
      <c r="EU724" s="16"/>
      <c r="EV724" s="16"/>
      <c r="EW724" s="16"/>
      <c r="EX724" s="16"/>
      <c r="EY724" s="16"/>
      <c r="EZ724" s="16"/>
      <c r="FA724" s="16"/>
      <c r="FB724" s="16"/>
      <c r="FC724" s="16"/>
      <c r="FD724" s="16"/>
      <c r="FE724" s="16"/>
      <c r="FF724" s="16"/>
      <c r="FG724" s="16"/>
      <c r="FH724" s="16"/>
      <c r="FI724" s="16"/>
      <c r="FJ724" s="16"/>
      <c r="FK724" s="16"/>
      <c r="FL724" s="16"/>
      <c r="FM724" s="16"/>
      <c r="FN724" s="16"/>
      <c r="FO724" s="16"/>
      <c r="FP724" s="16"/>
      <c r="FQ724" s="16"/>
      <c r="FR724" s="16"/>
      <c r="FS724" s="16"/>
      <c r="FT724" s="16"/>
      <c r="FU724" s="16"/>
      <c r="FV724" s="16"/>
    </row>
    <row r="725" spans="3:178" ht="12.75"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  <c r="DY725" s="16"/>
      <c r="DZ725" s="16"/>
      <c r="EA725" s="16"/>
      <c r="EB725" s="16"/>
      <c r="EC725" s="16"/>
      <c r="ED725" s="16"/>
      <c r="EE725" s="16"/>
      <c r="EF725" s="16"/>
      <c r="EG725" s="16"/>
      <c r="EH725" s="16"/>
      <c r="EI725" s="16"/>
      <c r="EJ725" s="16"/>
      <c r="EK725" s="16"/>
      <c r="EL725" s="16"/>
      <c r="EM725" s="16"/>
      <c r="EN725" s="16"/>
      <c r="EO725" s="16"/>
      <c r="EP725" s="16"/>
      <c r="EQ725" s="16"/>
      <c r="ER725" s="16"/>
      <c r="ES725" s="16"/>
      <c r="ET725" s="16"/>
      <c r="EU725" s="16"/>
      <c r="EV725" s="16"/>
      <c r="EW725" s="16"/>
      <c r="EX725" s="16"/>
      <c r="EY725" s="16"/>
      <c r="EZ725" s="16"/>
      <c r="FA725" s="16"/>
      <c r="FB725" s="16"/>
      <c r="FC725" s="16"/>
      <c r="FD725" s="16"/>
      <c r="FE725" s="16"/>
      <c r="FF725" s="16"/>
      <c r="FG725" s="16"/>
      <c r="FH725" s="16"/>
      <c r="FI725" s="16"/>
      <c r="FJ725" s="16"/>
      <c r="FK725" s="16"/>
      <c r="FL725" s="16"/>
      <c r="FM725" s="16"/>
      <c r="FN725" s="16"/>
      <c r="FO725" s="16"/>
      <c r="FP725" s="16"/>
      <c r="FQ725" s="16"/>
      <c r="FR725" s="16"/>
      <c r="FS725" s="16"/>
      <c r="FT725" s="16"/>
      <c r="FU725" s="16"/>
      <c r="FV725" s="16"/>
    </row>
    <row r="726" spans="3:178" ht="12.75"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6"/>
      <c r="DS726" s="16"/>
      <c r="DT726" s="16"/>
      <c r="DU726" s="16"/>
      <c r="DV726" s="16"/>
      <c r="DW726" s="16"/>
      <c r="DX726" s="16"/>
      <c r="DY726" s="16"/>
      <c r="DZ726" s="16"/>
      <c r="EA726" s="16"/>
      <c r="EB726" s="16"/>
      <c r="EC726" s="16"/>
      <c r="ED726" s="16"/>
      <c r="EE726" s="16"/>
      <c r="EF726" s="16"/>
      <c r="EG726" s="16"/>
      <c r="EH726" s="16"/>
      <c r="EI726" s="16"/>
      <c r="EJ726" s="16"/>
      <c r="EK726" s="16"/>
      <c r="EL726" s="16"/>
      <c r="EM726" s="16"/>
      <c r="EN726" s="16"/>
      <c r="EO726" s="16"/>
      <c r="EP726" s="16"/>
      <c r="EQ726" s="16"/>
      <c r="ER726" s="16"/>
      <c r="ES726" s="16"/>
      <c r="ET726" s="16"/>
      <c r="EU726" s="16"/>
      <c r="EV726" s="16"/>
      <c r="EW726" s="16"/>
      <c r="EX726" s="16"/>
      <c r="EY726" s="16"/>
      <c r="EZ726" s="16"/>
      <c r="FA726" s="16"/>
      <c r="FB726" s="16"/>
      <c r="FC726" s="16"/>
      <c r="FD726" s="16"/>
      <c r="FE726" s="16"/>
      <c r="FF726" s="16"/>
      <c r="FG726" s="16"/>
      <c r="FH726" s="16"/>
      <c r="FI726" s="16"/>
      <c r="FJ726" s="16"/>
      <c r="FK726" s="16"/>
      <c r="FL726" s="16"/>
      <c r="FM726" s="16"/>
      <c r="FN726" s="16"/>
      <c r="FO726" s="16"/>
      <c r="FP726" s="16"/>
      <c r="FQ726" s="16"/>
      <c r="FR726" s="16"/>
      <c r="FS726" s="16"/>
      <c r="FT726" s="16"/>
      <c r="FU726" s="16"/>
      <c r="FV726" s="16"/>
    </row>
    <row r="727" spans="3:178" ht="12.75"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  <c r="DY727" s="16"/>
      <c r="DZ727" s="16"/>
      <c r="EA727" s="16"/>
      <c r="EB727" s="16"/>
      <c r="EC727" s="16"/>
      <c r="ED727" s="16"/>
      <c r="EE727" s="16"/>
      <c r="EF727" s="16"/>
      <c r="EG727" s="16"/>
      <c r="EH727" s="16"/>
      <c r="EI727" s="16"/>
      <c r="EJ727" s="16"/>
      <c r="EK727" s="16"/>
      <c r="EL727" s="16"/>
      <c r="EM727" s="16"/>
      <c r="EN727" s="16"/>
      <c r="EO727" s="16"/>
      <c r="EP727" s="16"/>
      <c r="EQ727" s="16"/>
      <c r="ER727" s="16"/>
      <c r="ES727" s="16"/>
      <c r="ET727" s="16"/>
      <c r="EU727" s="16"/>
      <c r="EV727" s="16"/>
      <c r="EW727" s="16"/>
      <c r="EX727" s="16"/>
      <c r="EY727" s="16"/>
      <c r="EZ727" s="16"/>
      <c r="FA727" s="16"/>
      <c r="FB727" s="16"/>
      <c r="FC727" s="16"/>
      <c r="FD727" s="16"/>
      <c r="FE727" s="16"/>
      <c r="FF727" s="16"/>
      <c r="FG727" s="16"/>
      <c r="FH727" s="16"/>
      <c r="FI727" s="16"/>
      <c r="FJ727" s="16"/>
      <c r="FK727" s="16"/>
      <c r="FL727" s="16"/>
      <c r="FM727" s="16"/>
      <c r="FN727" s="16"/>
      <c r="FO727" s="16"/>
      <c r="FP727" s="16"/>
      <c r="FQ727" s="16"/>
      <c r="FR727" s="16"/>
      <c r="FS727" s="16"/>
      <c r="FT727" s="16"/>
      <c r="FU727" s="16"/>
      <c r="FV727" s="16"/>
    </row>
    <row r="728" spans="3:178" ht="12.75"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6"/>
      <c r="DS728" s="16"/>
      <c r="DT728" s="16"/>
      <c r="DU728" s="16"/>
      <c r="DV728" s="16"/>
      <c r="DW728" s="16"/>
      <c r="DX728" s="16"/>
      <c r="DY728" s="16"/>
      <c r="DZ728" s="16"/>
      <c r="EA728" s="16"/>
      <c r="EB728" s="16"/>
      <c r="EC728" s="16"/>
      <c r="ED728" s="16"/>
      <c r="EE728" s="16"/>
      <c r="EF728" s="16"/>
      <c r="EG728" s="16"/>
      <c r="EH728" s="16"/>
      <c r="EI728" s="16"/>
      <c r="EJ728" s="16"/>
      <c r="EK728" s="16"/>
      <c r="EL728" s="16"/>
      <c r="EM728" s="16"/>
      <c r="EN728" s="16"/>
      <c r="EO728" s="16"/>
      <c r="EP728" s="16"/>
      <c r="EQ728" s="16"/>
      <c r="ER728" s="16"/>
      <c r="ES728" s="16"/>
      <c r="ET728" s="16"/>
      <c r="EU728" s="16"/>
      <c r="EV728" s="16"/>
      <c r="EW728" s="16"/>
      <c r="EX728" s="16"/>
      <c r="EY728" s="16"/>
      <c r="EZ728" s="16"/>
      <c r="FA728" s="16"/>
      <c r="FB728" s="16"/>
      <c r="FC728" s="16"/>
      <c r="FD728" s="16"/>
      <c r="FE728" s="16"/>
      <c r="FF728" s="16"/>
      <c r="FG728" s="16"/>
      <c r="FH728" s="16"/>
      <c r="FI728" s="16"/>
      <c r="FJ728" s="16"/>
      <c r="FK728" s="16"/>
      <c r="FL728" s="16"/>
      <c r="FM728" s="16"/>
      <c r="FN728" s="16"/>
      <c r="FO728" s="16"/>
      <c r="FP728" s="16"/>
      <c r="FQ728" s="16"/>
      <c r="FR728" s="16"/>
      <c r="FS728" s="16"/>
      <c r="FT728" s="16"/>
      <c r="FU728" s="16"/>
      <c r="FV728" s="16"/>
    </row>
    <row r="729" spans="3:178" ht="12.75"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6"/>
      <c r="DS729" s="16"/>
      <c r="DT729" s="16"/>
      <c r="DU729" s="16"/>
      <c r="DV729" s="16"/>
      <c r="DW729" s="16"/>
      <c r="DX729" s="16"/>
      <c r="DY729" s="16"/>
      <c r="DZ729" s="16"/>
      <c r="EA729" s="16"/>
      <c r="EB729" s="16"/>
      <c r="EC729" s="16"/>
      <c r="ED729" s="16"/>
      <c r="EE729" s="16"/>
      <c r="EF729" s="16"/>
      <c r="EG729" s="16"/>
      <c r="EH729" s="16"/>
      <c r="EI729" s="16"/>
      <c r="EJ729" s="16"/>
      <c r="EK729" s="16"/>
      <c r="EL729" s="16"/>
      <c r="EM729" s="16"/>
      <c r="EN729" s="16"/>
      <c r="EO729" s="16"/>
      <c r="EP729" s="16"/>
      <c r="EQ729" s="16"/>
      <c r="ER729" s="16"/>
      <c r="ES729" s="16"/>
      <c r="ET729" s="16"/>
      <c r="EU729" s="16"/>
      <c r="EV729" s="16"/>
      <c r="EW729" s="16"/>
      <c r="EX729" s="16"/>
      <c r="EY729" s="16"/>
      <c r="EZ729" s="16"/>
      <c r="FA729" s="16"/>
      <c r="FB729" s="16"/>
      <c r="FC729" s="16"/>
      <c r="FD729" s="16"/>
      <c r="FE729" s="16"/>
      <c r="FF729" s="16"/>
      <c r="FG729" s="16"/>
      <c r="FH729" s="16"/>
      <c r="FI729" s="16"/>
      <c r="FJ729" s="16"/>
      <c r="FK729" s="16"/>
      <c r="FL729" s="16"/>
      <c r="FM729" s="16"/>
      <c r="FN729" s="16"/>
      <c r="FO729" s="16"/>
      <c r="FP729" s="16"/>
      <c r="FQ729" s="16"/>
      <c r="FR729" s="16"/>
      <c r="FS729" s="16"/>
      <c r="FT729" s="16"/>
      <c r="FU729" s="16"/>
      <c r="FV729" s="16"/>
    </row>
    <row r="730" spans="3:178" ht="12.75"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6"/>
      <c r="DS730" s="16"/>
      <c r="DT730" s="16"/>
      <c r="DU730" s="16"/>
      <c r="DV730" s="16"/>
      <c r="DW730" s="16"/>
      <c r="DX730" s="16"/>
      <c r="DY730" s="16"/>
      <c r="DZ730" s="16"/>
      <c r="EA730" s="16"/>
      <c r="EB730" s="16"/>
      <c r="EC730" s="16"/>
      <c r="ED730" s="16"/>
      <c r="EE730" s="16"/>
      <c r="EF730" s="16"/>
      <c r="EG730" s="16"/>
      <c r="EH730" s="16"/>
      <c r="EI730" s="16"/>
      <c r="EJ730" s="16"/>
      <c r="EK730" s="16"/>
      <c r="EL730" s="16"/>
      <c r="EM730" s="16"/>
      <c r="EN730" s="16"/>
      <c r="EO730" s="16"/>
      <c r="EP730" s="16"/>
      <c r="EQ730" s="16"/>
      <c r="ER730" s="16"/>
      <c r="ES730" s="16"/>
      <c r="ET730" s="16"/>
      <c r="EU730" s="16"/>
      <c r="EV730" s="16"/>
      <c r="EW730" s="16"/>
      <c r="EX730" s="16"/>
      <c r="EY730" s="16"/>
      <c r="EZ730" s="16"/>
      <c r="FA730" s="16"/>
      <c r="FB730" s="16"/>
      <c r="FC730" s="16"/>
      <c r="FD730" s="16"/>
      <c r="FE730" s="16"/>
      <c r="FF730" s="16"/>
      <c r="FG730" s="16"/>
      <c r="FH730" s="16"/>
      <c r="FI730" s="16"/>
      <c r="FJ730" s="16"/>
      <c r="FK730" s="16"/>
      <c r="FL730" s="16"/>
      <c r="FM730" s="16"/>
      <c r="FN730" s="16"/>
      <c r="FO730" s="16"/>
      <c r="FP730" s="16"/>
      <c r="FQ730" s="16"/>
      <c r="FR730" s="16"/>
      <c r="FS730" s="16"/>
      <c r="FT730" s="16"/>
      <c r="FU730" s="16"/>
      <c r="FV730" s="16"/>
    </row>
    <row r="731" spans="3:178" ht="12.75"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  <c r="DV731" s="16"/>
      <c r="DW731" s="16"/>
      <c r="DX731" s="16"/>
      <c r="DY731" s="16"/>
      <c r="DZ731" s="16"/>
      <c r="EA731" s="16"/>
      <c r="EB731" s="16"/>
      <c r="EC731" s="16"/>
      <c r="ED731" s="16"/>
      <c r="EE731" s="16"/>
      <c r="EF731" s="16"/>
      <c r="EG731" s="16"/>
      <c r="EH731" s="16"/>
      <c r="EI731" s="16"/>
      <c r="EJ731" s="16"/>
      <c r="EK731" s="16"/>
      <c r="EL731" s="16"/>
      <c r="EM731" s="16"/>
      <c r="EN731" s="16"/>
      <c r="EO731" s="16"/>
      <c r="EP731" s="16"/>
      <c r="EQ731" s="16"/>
      <c r="ER731" s="16"/>
      <c r="ES731" s="16"/>
      <c r="ET731" s="16"/>
      <c r="EU731" s="16"/>
      <c r="EV731" s="16"/>
      <c r="EW731" s="16"/>
      <c r="EX731" s="16"/>
      <c r="EY731" s="16"/>
      <c r="EZ731" s="16"/>
      <c r="FA731" s="16"/>
      <c r="FB731" s="16"/>
      <c r="FC731" s="16"/>
      <c r="FD731" s="16"/>
      <c r="FE731" s="16"/>
      <c r="FF731" s="16"/>
      <c r="FG731" s="16"/>
      <c r="FH731" s="16"/>
      <c r="FI731" s="16"/>
      <c r="FJ731" s="16"/>
      <c r="FK731" s="16"/>
      <c r="FL731" s="16"/>
      <c r="FM731" s="16"/>
      <c r="FN731" s="16"/>
      <c r="FO731" s="16"/>
      <c r="FP731" s="16"/>
      <c r="FQ731" s="16"/>
      <c r="FR731" s="16"/>
      <c r="FS731" s="16"/>
      <c r="FT731" s="16"/>
      <c r="FU731" s="16"/>
      <c r="FV731" s="16"/>
    </row>
    <row r="732" spans="3:178" ht="12.75"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  <c r="DV732" s="16"/>
      <c r="DW732" s="16"/>
      <c r="DX732" s="16"/>
      <c r="DY732" s="16"/>
      <c r="DZ732" s="16"/>
      <c r="EA732" s="16"/>
      <c r="EB732" s="16"/>
      <c r="EC732" s="16"/>
      <c r="ED732" s="16"/>
      <c r="EE732" s="16"/>
      <c r="EF732" s="16"/>
      <c r="EG732" s="16"/>
      <c r="EH732" s="16"/>
      <c r="EI732" s="16"/>
      <c r="EJ732" s="16"/>
      <c r="EK732" s="16"/>
      <c r="EL732" s="16"/>
      <c r="EM732" s="16"/>
      <c r="EN732" s="16"/>
      <c r="EO732" s="16"/>
      <c r="EP732" s="16"/>
      <c r="EQ732" s="16"/>
      <c r="ER732" s="16"/>
      <c r="ES732" s="16"/>
      <c r="ET732" s="16"/>
      <c r="EU732" s="16"/>
      <c r="EV732" s="16"/>
      <c r="EW732" s="16"/>
      <c r="EX732" s="16"/>
      <c r="EY732" s="16"/>
      <c r="EZ732" s="16"/>
      <c r="FA732" s="16"/>
      <c r="FB732" s="16"/>
      <c r="FC732" s="16"/>
      <c r="FD732" s="16"/>
      <c r="FE732" s="16"/>
      <c r="FF732" s="16"/>
      <c r="FG732" s="16"/>
      <c r="FH732" s="16"/>
      <c r="FI732" s="16"/>
      <c r="FJ732" s="16"/>
      <c r="FK732" s="16"/>
      <c r="FL732" s="16"/>
      <c r="FM732" s="16"/>
      <c r="FN732" s="16"/>
      <c r="FO732" s="16"/>
      <c r="FP732" s="16"/>
      <c r="FQ732" s="16"/>
      <c r="FR732" s="16"/>
      <c r="FS732" s="16"/>
      <c r="FT732" s="16"/>
      <c r="FU732" s="16"/>
      <c r="FV732" s="16"/>
    </row>
    <row r="733" spans="3:178" ht="12.75"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  <c r="DV733" s="16"/>
      <c r="DW733" s="16"/>
      <c r="DX733" s="16"/>
      <c r="DY733" s="16"/>
      <c r="DZ733" s="16"/>
      <c r="EA733" s="16"/>
      <c r="EB733" s="16"/>
      <c r="EC733" s="16"/>
      <c r="ED733" s="16"/>
      <c r="EE733" s="16"/>
      <c r="EF733" s="16"/>
      <c r="EG733" s="16"/>
      <c r="EH733" s="16"/>
      <c r="EI733" s="16"/>
      <c r="EJ733" s="16"/>
      <c r="EK733" s="16"/>
      <c r="EL733" s="16"/>
      <c r="EM733" s="16"/>
      <c r="EN733" s="16"/>
      <c r="EO733" s="16"/>
      <c r="EP733" s="16"/>
      <c r="EQ733" s="16"/>
      <c r="ER733" s="16"/>
      <c r="ES733" s="16"/>
      <c r="ET733" s="16"/>
      <c r="EU733" s="16"/>
      <c r="EV733" s="16"/>
      <c r="EW733" s="16"/>
      <c r="EX733" s="16"/>
      <c r="EY733" s="16"/>
      <c r="EZ733" s="16"/>
      <c r="FA733" s="16"/>
      <c r="FB733" s="16"/>
      <c r="FC733" s="16"/>
      <c r="FD733" s="16"/>
      <c r="FE733" s="16"/>
      <c r="FF733" s="16"/>
      <c r="FG733" s="16"/>
      <c r="FH733" s="16"/>
      <c r="FI733" s="16"/>
      <c r="FJ733" s="16"/>
      <c r="FK733" s="16"/>
      <c r="FL733" s="16"/>
      <c r="FM733" s="16"/>
      <c r="FN733" s="16"/>
      <c r="FO733" s="16"/>
      <c r="FP733" s="16"/>
      <c r="FQ733" s="16"/>
      <c r="FR733" s="16"/>
      <c r="FS733" s="16"/>
      <c r="FT733" s="16"/>
      <c r="FU733" s="16"/>
      <c r="FV733" s="16"/>
    </row>
    <row r="734" spans="3:178" ht="12.75"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6"/>
      <c r="DS734" s="16"/>
      <c r="DT734" s="16"/>
      <c r="DU734" s="16"/>
      <c r="DV734" s="16"/>
      <c r="DW734" s="16"/>
      <c r="DX734" s="16"/>
      <c r="DY734" s="16"/>
      <c r="DZ734" s="16"/>
      <c r="EA734" s="16"/>
      <c r="EB734" s="16"/>
      <c r="EC734" s="16"/>
      <c r="ED734" s="16"/>
      <c r="EE734" s="16"/>
      <c r="EF734" s="16"/>
      <c r="EG734" s="16"/>
      <c r="EH734" s="16"/>
      <c r="EI734" s="16"/>
      <c r="EJ734" s="16"/>
      <c r="EK734" s="16"/>
      <c r="EL734" s="16"/>
      <c r="EM734" s="16"/>
      <c r="EN734" s="16"/>
      <c r="EO734" s="16"/>
      <c r="EP734" s="16"/>
      <c r="EQ734" s="16"/>
      <c r="ER734" s="16"/>
      <c r="ES734" s="16"/>
      <c r="ET734" s="16"/>
      <c r="EU734" s="16"/>
      <c r="EV734" s="16"/>
      <c r="EW734" s="16"/>
      <c r="EX734" s="16"/>
      <c r="EY734" s="16"/>
      <c r="EZ734" s="16"/>
      <c r="FA734" s="16"/>
      <c r="FB734" s="16"/>
      <c r="FC734" s="16"/>
      <c r="FD734" s="16"/>
      <c r="FE734" s="16"/>
      <c r="FF734" s="16"/>
      <c r="FG734" s="16"/>
      <c r="FH734" s="16"/>
      <c r="FI734" s="16"/>
      <c r="FJ734" s="16"/>
      <c r="FK734" s="16"/>
      <c r="FL734" s="16"/>
      <c r="FM734" s="16"/>
      <c r="FN734" s="16"/>
      <c r="FO734" s="16"/>
      <c r="FP734" s="16"/>
      <c r="FQ734" s="16"/>
      <c r="FR734" s="16"/>
      <c r="FS734" s="16"/>
      <c r="FT734" s="16"/>
      <c r="FU734" s="16"/>
      <c r="FV734" s="16"/>
    </row>
    <row r="735" spans="3:178" ht="12.75"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6"/>
      <c r="DS735" s="16"/>
      <c r="DT735" s="16"/>
      <c r="DU735" s="16"/>
      <c r="DV735" s="16"/>
      <c r="DW735" s="16"/>
      <c r="DX735" s="16"/>
      <c r="DY735" s="16"/>
      <c r="DZ735" s="16"/>
      <c r="EA735" s="16"/>
      <c r="EB735" s="16"/>
      <c r="EC735" s="16"/>
      <c r="ED735" s="16"/>
      <c r="EE735" s="16"/>
      <c r="EF735" s="16"/>
      <c r="EG735" s="16"/>
      <c r="EH735" s="16"/>
      <c r="EI735" s="16"/>
      <c r="EJ735" s="16"/>
      <c r="EK735" s="16"/>
      <c r="EL735" s="16"/>
      <c r="EM735" s="16"/>
      <c r="EN735" s="16"/>
      <c r="EO735" s="16"/>
      <c r="EP735" s="16"/>
      <c r="EQ735" s="16"/>
      <c r="ER735" s="16"/>
      <c r="ES735" s="16"/>
      <c r="ET735" s="16"/>
      <c r="EU735" s="16"/>
      <c r="EV735" s="16"/>
      <c r="EW735" s="16"/>
      <c r="EX735" s="16"/>
      <c r="EY735" s="16"/>
      <c r="EZ735" s="16"/>
      <c r="FA735" s="16"/>
      <c r="FB735" s="16"/>
      <c r="FC735" s="16"/>
      <c r="FD735" s="16"/>
      <c r="FE735" s="16"/>
      <c r="FF735" s="16"/>
      <c r="FG735" s="16"/>
      <c r="FH735" s="16"/>
      <c r="FI735" s="16"/>
      <c r="FJ735" s="16"/>
      <c r="FK735" s="16"/>
      <c r="FL735" s="16"/>
      <c r="FM735" s="16"/>
      <c r="FN735" s="16"/>
      <c r="FO735" s="16"/>
      <c r="FP735" s="16"/>
      <c r="FQ735" s="16"/>
      <c r="FR735" s="16"/>
      <c r="FS735" s="16"/>
      <c r="FT735" s="16"/>
      <c r="FU735" s="16"/>
      <c r="FV735" s="16"/>
    </row>
    <row r="736" spans="3:178" ht="12.75"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  <c r="DY736" s="16"/>
      <c r="DZ736" s="16"/>
      <c r="EA736" s="16"/>
      <c r="EB736" s="16"/>
      <c r="EC736" s="16"/>
      <c r="ED736" s="16"/>
      <c r="EE736" s="16"/>
      <c r="EF736" s="16"/>
      <c r="EG736" s="16"/>
      <c r="EH736" s="16"/>
      <c r="EI736" s="16"/>
      <c r="EJ736" s="16"/>
      <c r="EK736" s="16"/>
      <c r="EL736" s="16"/>
      <c r="EM736" s="16"/>
      <c r="EN736" s="16"/>
      <c r="EO736" s="16"/>
      <c r="EP736" s="16"/>
      <c r="EQ736" s="16"/>
      <c r="ER736" s="16"/>
      <c r="ES736" s="16"/>
      <c r="ET736" s="16"/>
      <c r="EU736" s="16"/>
      <c r="EV736" s="16"/>
      <c r="EW736" s="16"/>
      <c r="EX736" s="16"/>
      <c r="EY736" s="16"/>
      <c r="EZ736" s="16"/>
      <c r="FA736" s="16"/>
      <c r="FB736" s="16"/>
      <c r="FC736" s="16"/>
      <c r="FD736" s="16"/>
      <c r="FE736" s="16"/>
      <c r="FF736" s="16"/>
      <c r="FG736" s="16"/>
      <c r="FH736" s="16"/>
      <c r="FI736" s="16"/>
      <c r="FJ736" s="16"/>
      <c r="FK736" s="16"/>
      <c r="FL736" s="16"/>
      <c r="FM736" s="16"/>
      <c r="FN736" s="16"/>
      <c r="FO736" s="16"/>
      <c r="FP736" s="16"/>
      <c r="FQ736" s="16"/>
      <c r="FR736" s="16"/>
      <c r="FS736" s="16"/>
      <c r="FT736" s="16"/>
      <c r="FU736" s="16"/>
      <c r="FV736" s="16"/>
    </row>
    <row r="737" spans="3:178" ht="12.75"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6"/>
      <c r="DS737" s="16"/>
      <c r="DT737" s="16"/>
      <c r="DU737" s="16"/>
      <c r="DV737" s="16"/>
      <c r="DW737" s="16"/>
      <c r="DX737" s="16"/>
      <c r="DY737" s="16"/>
      <c r="DZ737" s="16"/>
      <c r="EA737" s="16"/>
      <c r="EB737" s="16"/>
      <c r="EC737" s="16"/>
      <c r="ED737" s="16"/>
      <c r="EE737" s="16"/>
      <c r="EF737" s="16"/>
      <c r="EG737" s="16"/>
      <c r="EH737" s="16"/>
      <c r="EI737" s="16"/>
      <c r="EJ737" s="16"/>
      <c r="EK737" s="16"/>
      <c r="EL737" s="16"/>
      <c r="EM737" s="16"/>
      <c r="EN737" s="16"/>
      <c r="EO737" s="16"/>
      <c r="EP737" s="16"/>
      <c r="EQ737" s="16"/>
      <c r="ER737" s="16"/>
      <c r="ES737" s="16"/>
      <c r="ET737" s="16"/>
      <c r="EU737" s="16"/>
      <c r="EV737" s="16"/>
      <c r="EW737" s="16"/>
      <c r="EX737" s="16"/>
      <c r="EY737" s="16"/>
      <c r="EZ737" s="16"/>
      <c r="FA737" s="16"/>
      <c r="FB737" s="16"/>
      <c r="FC737" s="16"/>
      <c r="FD737" s="16"/>
      <c r="FE737" s="16"/>
      <c r="FF737" s="16"/>
      <c r="FG737" s="16"/>
      <c r="FH737" s="16"/>
      <c r="FI737" s="16"/>
      <c r="FJ737" s="16"/>
      <c r="FK737" s="16"/>
      <c r="FL737" s="16"/>
      <c r="FM737" s="16"/>
      <c r="FN737" s="16"/>
      <c r="FO737" s="16"/>
      <c r="FP737" s="16"/>
      <c r="FQ737" s="16"/>
      <c r="FR737" s="16"/>
      <c r="FS737" s="16"/>
      <c r="FT737" s="16"/>
      <c r="FU737" s="16"/>
      <c r="FV737" s="16"/>
    </row>
    <row r="738" spans="3:178" ht="12.75"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  <c r="DV738" s="16"/>
      <c r="DW738" s="16"/>
      <c r="DX738" s="16"/>
      <c r="DY738" s="16"/>
      <c r="DZ738" s="16"/>
      <c r="EA738" s="16"/>
      <c r="EB738" s="16"/>
      <c r="EC738" s="16"/>
      <c r="ED738" s="16"/>
      <c r="EE738" s="16"/>
      <c r="EF738" s="16"/>
      <c r="EG738" s="16"/>
      <c r="EH738" s="16"/>
      <c r="EI738" s="16"/>
      <c r="EJ738" s="16"/>
      <c r="EK738" s="16"/>
      <c r="EL738" s="16"/>
      <c r="EM738" s="16"/>
      <c r="EN738" s="16"/>
      <c r="EO738" s="16"/>
      <c r="EP738" s="16"/>
      <c r="EQ738" s="16"/>
      <c r="ER738" s="16"/>
      <c r="ES738" s="16"/>
      <c r="ET738" s="16"/>
      <c r="EU738" s="16"/>
      <c r="EV738" s="16"/>
      <c r="EW738" s="16"/>
      <c r="EX738" s="16"/>
      <c r="EY738" s="16"/>
      <c r="EZ738" s="16"/>
      <c r="FA738" s="16"/>
      <c r="FB738" s="16"/>
      <c r="FC738" s="16"/>
      <c r="FD738" s="16"/>
      <c r="FE738" s="16"/>
      <c r="FF738" s="16"/>
      <c r="FG738" s="16"/>
      <c r="FH738" s="16"/>
      <c r="FI738" s="16"/>
      <c r="FJ738" s="16"/>
      <c r="FK738" s="16"/>
      <c r="FL738" s="16"/>
      <c r="FM738" s="16"/>
      <c r="FN738" s="16"/>
      <c r="FO738" s="16"/>
      <c r="FP738" s="16"/>
      <c r="FQ738" s="16"/>
      <c r="FR738" s="16"/>
      <c r="FS738" s="16"/>
      <c r="FT738" s="16"/>
      <c r="FU738" s="16"/>
      <c r="FV738" s="16"/>
    </row>
    <row r="739" spans="3:178" ht="12.75"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6"/>
      <c r="DS739" s="16"/>
      <c r="DT739" s="16"/>
      <c r="DU739" s="16"/>
      <c r="DV739" s="16"/>
      <c r="DW739" s="16"/>
      <c r="DX739" s="16"/>
      <c r="DY739" s="16"/>
      <c r="DZ739" s="16"/>
      <c r="EA739" s="16"/>
      <c r="EB739" s="16"/>
      <c r="EC739" s="16"/>
      <c r="ED739" s="16"/>
      <c r="EE739" s="16"/>
      <c r="EF739" s="16"/>
      <c r="EG739" s="16"/>
      <c r="EH739" s="16"/>
      <c r="EI739" s="16"/>
      <c r="EJ739" s="16"/>
      <c r="EK739" s="16"/>
      <c r="EL739" s="16"/>
      <c r="EM739" s="16"/>
      <c r="EN739" s="16"/>
      <c r="EO739" s="16"/>
      <c r="EP739" s="16"/>
      <c r="EQ739" s="16"/>
      <c r="ER739" s="16"/>
      <c r="ES739" s="16"/>
      <c r="ET739" s="16"/>
      <c r="EU739" s="16"/>
      <c r="EV739" s="16"/>
      <c r="EW739" s="16"/>
      <c r="EX739" s="16"/>
      <c r="EY739" s="16"/>
      <c r="EZ739" s="16"/>
      <c r="FA739" s="16"/>
      <c r="FB739" s="16"/>
      <c r="FC739" s="16"/>
      <c r="FD739" s="16"/>
      <c r="FE739" s="16"/>
      <c r="FF739" s="16"/>
      <c r="FG739" s="16"/>
      <c r="FH739" s="16"/>
      <c r="FI739" s="16"/>
      <c r="FJ739" s="16"/>
      <c r="FK739" s="16"/>
      <c r="FL739" s="16"/>
      <c r="FM739" s="16"/>
      <c r="FN739" s="16"/>
      <c r="FO739" s="16"/>
      <c r="FP739" s="16"/>
      <c r="FQ739" s="16"/>
      <c r="FR739" s="16"/>
      <c r="FS739" s="16"/>
      <c r="FT739" s="16"/>
      <c r="FU739" s="16"/>
      <c r="FV739" s="16"/>
    </row>
    <row r="740" spans="3:178" ht="12.75"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  <c r="DV740" s="16"/>
      <c r="DW740" s="16"/>
      <c r="DX740" s="16"/>
      <c r="DY740" s="16"/>
      <c r="DZ740" s="16"/>
      <c r="EA740" s="16"/>
      <c r="EB740" s="16"/>
      <c r="EC740" s="16"/>
      <c r="ED740" s="16"/>
      <c r="EE740" s="16"/>
      <c r="EF740" s="16"/>
      <c r="EG740" s="16"/>
      <c r="EH740" s="16"/>
      <c r="EI740" s="16"/>
      <c r="EJ740" s="16"/>
      <c r="EK740" s="16"/>
      <c r="EL740" s="16"/>
      <c r="EM740" s="16"/>
      <c r="EN740" s="16"/>
      <c r="EO740" s="16"/>
      <c r="EP740" s="16"/>
      <c r="EQ740" s="16"/>
      <c r="ER740" s="16"/>
      <c r="ES740" s="16"/>
      <c r="ET740" s="16"/>
      <c r="EU740" s="16"/>
      <c r="EV740" s="16"/>
      <c r="EW740" s="16"/>
      <c r="EX740" s="16"/>
      <c r="EY740" s="16"/>
      <c r="EZ740" s="16"/>
      <c r="FA740" s="16"/>
      <c r="FB740" s="16"/>
      <c r="FC740" s="16"/>
      <c r="FD740" s="16"/>
      <c r="FE740" s="16"/>
      <c r="FF740" s="16"/>
      <c r="FG740" s="16"/>
      <c r="FH740" s="16"/>
      <c r="FI740" s="16"/>
      <c r="FJ740" s="16"/>
      <c r="FK740" s="16"/>
      <c r="FL740" s="16"/>
      <c r="FM740" s="16"/>
      <c r="FN740" s="16"/>
      <c r="FO740" s="16"/>
      <c r="FP740" s="16"/>
      <c r="FQ740" s="16"/>
      <c r="FR740" s="16"/>
      <c r="FS740" s="16"/>
      <c r="FT740" s="16"/>
      <c r="FU740" s="16"/>
      <c r="FV740" s="16"/>
    </row>
    <row r="741" spans="3:178" ht="12.75"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  <c r="DG741" s="16"/>
      <c r="DH741" s="16"/>
      <c r="DI741" s="16"/>
      <c r="DJ741" s="16"/>
      <c r="DK741" s="16"/>
      <c r="DL741" s="16"/>
      <c r="DM741" s="16"/>
      <c r="DN741" s="16"/>
      <c r="DO741" s="16"/>
      <c r="DP741" s="16"/>
      <c r="DQ741" s="16"/>
      <c r="DR741" s="16"/>
      <c r="DS741" s="16"/>
      <c r="DT741" s="16"/>
      <c r="DU741" s="16"/>
      <c r="DV741" s="16"/>
      <c r="DW741" s="16"/>
      <c r="DX741" s="16"/>
      <c r="DY741" s="16"/>
      <c r="DZ741" s="16"/>
      <c r="EA741" s="16"/>
      <c r="EB741" s="16"/>
      <c r="EC741" s="16"/>
      <c r="ED741" s="16"/>
      <c r="EE741" s="16"/>
      <c r="EF741" s="16"/>
      <c r="EG741" s="16"/>
      <c r="EH741" s="16"/>
      <c r="EI741" s="16"/>
      <c r="EJ741" s="16"/>
      <c r="EK741" s="16"/>
      <c r="EL741" s="16"/>
      <c r="EM741" s="16"/>
      <c r="EN741" s="16"/>
      <c r="EO741" s="16"/>
      <c r="EP741" s="16"/>
      <c r="EQ741" s="16"/>
      <c r="ER741" s="16"/>
      <c r="ES741" s="16"/>
      <c r="ET741" s="16"/>
      <c r="EU741" s="16"/>
      <c r="EV741" s="16"/>
      <c r="EW741" s="16"/>
      <c r="EX741" s="16"/>
      <c r="EY741" s="16"/>
      <c r="EZ741" s="16"/>
      <c r="FA741" s="16"/>
      <c r="FB741" s="16"/>
      <c r="FC741" s="16"/>
      <c r="FD741" s="16"/>
      <c r="FE741" s="16"/>
      <c r="FF741" s="16"/>
      <c r="FG741" s="16"/>
      <c r="FH741" s="16"/>
      <c r="FI741" s="16"/>
      <c r="FJ741" s="16"/>
      <c r="FK741" s="16"/>
      <c r="FL741" s="16"/>
      <c r="FM741" s="16"/>
      <c r="FN741" s="16"/>
      <c r="FO741" s="16"/>
      <c r="FP741" s="16"/>
      <c r="FQ741" s="16"/>
      <c r="FR741" s="16"/>
      <c r="FS741" s="16"/>
      <c r="FT741" s="16"/>
      <c r="FU741" s="16"/>
      <c r="FV741" s="16"/>
    </row>
    <row r="742" spans="3:178" ht="12.75"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  <c r="DM742" s="16"/>
      <c r="DN742" s="16"/>
      <c r="DO742" s="16"/>
      <c r="DP742" s="16"/>
      <c r="DQ742" s="16"/>
      <c r="DR742" s="16"/>
      <c r="DS742" s="16"/>
      <c r="DT742" s="16"/>
      <c r="DU742" s="16"/>
      <c r="DV742" s="16"/>
      <c r="DW742" s="16"/>
      <c r="DX742" s="16"/>
      <c r="DY742" s="16"/>
      <c r="DZ742" s="16"/>
      <c r="EA742" s="16"/>
      <c r="EB742" s="16"/>
      <c r="EC742" s="16"/>
      <c r="ED742" s="16"/>
      <c r="EE742" s="16"/>
      <c r="EF742" s="16"/>
      <c r="EG742" s="16"/>
      <c r="EH742" s="16"/>
      <c r="EI742" s="16"/>
      <c r="EJ742" s="16"/>
      <c r="EK742" s="16"/>
      <c r="EL742" s="16"/>
      <c r="EM742" s="16"/>
      <c r="EN742" s="16"/>
      <c r="EO742" s="16"/>
      <c r="EP742" s="16"/>
      <c r="EQ742" s="16"/>
      <c r="ER742" s="16"/>
      <c r="ES742" s="16"/>
      <c r="ET742" s="16"/>
      <c r="EU742" s="16"/>
      <c r="EV742" s="16"/>
      <c r="EW742" s="16"/>
      <c r="EX742" s="16"/>
      <c r="EY742" s="16"/>
      <c r="EZ742" s="16"/>
      <c r="FA742" s="16"/>
      <c r="FB742" s="16"/>
      <c r="FC742" s="16"/>
      <c r="FD742" s="16"/>
      <c r="FE742" s="16"/>
      <c r="FF742" s="16"/>
      <c r="FG742" s="16"/>
      <c r="FH742" s="16"/>
      <c r="FI742" s="16"/>
      <c r="FJ742" s="16"/>
      <c r="FK742" s="16"/>
      <c r="FL742" s="16"/>
      <c r="FM742" s="16"/>
      <c r="FN742" s="16"/>
      <c r="FO742" s="16"/>
      <c r="FP742" s="16"/>
      <c r="FQ742" s="16"/>
      <c r="FR742" s="16"/>
      <c r="FS742" s="16"/>
      <c r="FT742" s="16"/>
      <c r="FU742" s="16"/>
      <c r="FV742" s="16"/>
    </row>
    <row r="743" spans="3:178" ht="12.75"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6"/>
      <c r="DS743" s="16"/>
      <c r="DT743" s="16"/>
      <c r="DU743" s="16"/>
      <c r="DV743" s="16"/>
      <c r="DW743" s="16"/>
      <c r="DX743" s="16"/>
      <c r="DY743" s="16"/>
      <c r="DZ743" s="16"/>
      <c r="EA743" s="16"/>
      <c r="EB743" s="16"/>
      <c r="EC743" s="16"/>
      <c r="ED743" s="16"/>
      <c r="EE743" s="16"/>
      <c r="EF743" s="16"/>
      <c r="EG743" s="16"/>
      <c r="EH743" s="16"/>
      <c r="EI743" s="16"/>
      <c r="EJ743" s="16"/>
      <c r="EK743" s="16"/>
      <c r="EL743" s="16"/>
      <c r="EM743" s="16"/>
      <c r="EN743" s="16"/>
      <c r="EO743" s="16"/>
      <c r="EP743" s="16"/>
      <c r="EQ743" s="16"/>
      <c r="ER743" s="16"/>
      <c r="ES743" s="16"/>
      <c r="ET743" s="16"/>
      <c r="EU743" s="16"/>
      <c r="EV743" s="16"/>
      <c r="EW743" s="16"/>
      <c r="EX743" s="16"/>
      <c r="EY743" s="16"/>
      <c r="EZ743" s="16"/>
      <c r="FA743" s="16"/>
      <c r="FB743" s="16"/>
      <c r="FC743" s="16"/>
      <c r="FD743" s="16"/>
      <c r="FE743" s="16"/>
      <c r="FF743" s="16"/>
      <c r="FG743" s="16"/>
      <c r="FH743" s="16"/>
      <c r="FI743" s="16"/>
      <c r="FJ743" s="16"/>
      <c r="FK743" s="16"/>
      <c r="FL743" s="16"/>
      <c r="FM743" s="16"/>
      <c r="FN743" s="16"/>
      <c r="FO743" s="16"/>
      <c r="FP743" s="16"/>
      <c r="FQ743" s="16"/>
      <c r="FR743" s="16"/>
      <c r="FS743" s="16"/>
      <c r="FT743" s="16"/>
      <c r="FU743" s="16"/>
      <c r="FV743" s="16"/>
    </row>
    <row r="744" spans="3:178" ht="12.75"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  <c r="DG744" s="16"/>
      <c r="DH744" s="16"/>
      <c r="DI744" s="16"/>
      <c r="DJ744" s="16"/>
      <c r="DK744" s="16"/>
      <c r="DL744" s="16"/>
      <c r="DM744" s="16"/>
      <c r="DN744" s="16"/>
      <c r="DO744" s="16"/>
      <c r="DP744" s="16"/>
      <c r="DQ744" s="16"/>
      <c r="DR744" s="16"/>
      <c r="DS744" s="16"/>
      <c r="DT744" s="16"/>
      <c r="DU744" s="16"/>
      <c r="DV744" s="16"/>
      <c r="DW744" s="16"/>
      <c r="DX744" s="16"/>
      <c r="DY744" s="16"/>
      <c r="DZ744" s="16"/>
      <c r="EA744" s="16"/>
      <c r="EB744" s="16"/>
      <c r="EC744" s="16"/>
      <c r="ED744" s="16"/>
      <c r="EE744" s="16"/>
      <c r="EF744" s="16"/>
      <c r="EG744" s="16"/>
      <c r="EH744" s="16"/>
      <c r="EI744" s="16"/>
      <c r="EJ744" s="16"/>
      <c r="EK744" s="16"/>
      <c r="EL744" s="16"/>
      <c r="EM744" s="16"/>
      <c r="EN744" s="16"/>
      <c r="EO744" s="16"/>
      <c r="EP744" s="16"/>
      <c r="EQ744" s="16"/>
      <c r="ER744" s="16"/>
      <c r="ES744" s="16"/>
      <c r="ET744" s="16"/>
      <c r="EU744" s="16"/>
      <c r="EV744" s="16"/>
      <c r="EW744" s="16"/>
      <c r="EX744" s="16"/>
      <c r="EY744" s="16"/>
      <c r="EZ744" s="16"/>
      <c r="FA744" s="16"/>
      <c r="FB744" s="16"/>
      <c r="FC744" s="16"/>
      <c r="FD744" s="16"/>
      <c r="FE744" s="16"/>
      <c r="FF744" s="16"/>
      <c r="FG744" s="16"/>
      <c r="FH744" s="16"/>
      <c r="FI744" s="16"/>
      <c r="FJ744" s="16"/>
      <c r="FK744" s="16"/>
      <c r="FL744" s="16"/>
      <c r="FM744" s="16"/>
      <c r="FN744" s="16"/>
      <c r="FO744" s="16"/>
      <c r="FP744" s="16"/>
      <c r="FQ744" s="16"/>
      <c r="FR744" s="16"/>
      <c r="FS744" s="16"/>
      <c r="FT744" s="16"/>
      <c r="FU744" s="16"/>
      <c r="FV744" s="16"/>
    </row>
    <row r="745" spans="3:178" ht="12.75"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6"/>
      <c r="DS745" s="16"/>
      <c r="DT745" s="16"/>
      <c r="DU745" s="16"/>
      <c r="DV745" s="16"/>
      <c r="DW745" s="16"/>
      <c r="DX745" s="16"/>
      <c r="DY745" s="16"/>
      <c r="DZ745" s="16"/>
      <c r="EA745" s="16"/>
      <c r="EB745" s="16"/>
      <c r="EC745" s="16"/>
      <c r="ED745" s="16"/>
      <c r="EE745" s="16"/>
      <c r="EF745" s="16"/>
      <c r="EG745" s="16"/>
      <c r="EH745" s="16"/>
      <c r="EI745" s="16"/>
      <c r="EJ745" s="16"/>
      <c r="EK745" s="16"/>
      <c r="EL745" s="16"/>
      <c r="EM745" s="16"/>
      <c r="EN745" s="16"/>
      <c r="EO745" s="16"/>
      <c r="EP745" s="16"/>
      <c r="EQ745" s="16"/>
      <c r="ER745" s="16"/>
      <c r="ES745" s="16"/>
      <c r="ET745" s="16"/>
      <c r="EU745" s="16"/>
      <c r="EV745" s="16"/>
      <c r="EW745" s="16"/>
      <c r="EX745" s="16"/>
      <c r="EY745" s="16"/>
      <c r="EZ745" s="16"/>
      <c r="FA745" s="16"/>
      <c r="FB745" s="16"/>
      <c r="FC745" s="16"/>
      <c r="FD745" s="16"/>
      <c r="FE745" s="16"/>
      <c r="FF745" s="16"/>
      <c r="FG745" s="16"/>
      <c r="FH745" s="16"/>
      <c r="FI745" s="16"/>
      <c r="FJ745" s="16"/>
      <c r="FK745" s="16"/>
      <c r="FL745" s="16"/>
      <c r="FM745" s="16"/>
      <c r="FN745" s="16"/>
      <c r="FO745" s="16"/>
      <c r="FP745" s="16"/>
      <c r="FQ745" s="16"/>
      <c r="FR745" s="16"/>
      <c r="FS745" s="16"/>
      <c r="FT745" s="16"/>
      <c r="FU745" s="16"/>
      <c r="FV745" s="16"/>
    </row>
    <row r="746" spans="3:178" ht="12.75"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  <c r="DV746" s="16"/>
      <c r="DW746" s="16"/>
      <c r="DX746" s="16"/>
      <c r="DY746" s="16"/>
      <c r="DZ746" s="16"/>
      <c r="EA746" s="16"/>
      <c r="EB746" s="16"/>
      <c r="EC746" s="16"/>
      <c r="ED746" s="16"/>
      <c r="EE746" s="16"/>
      <c r="EF746" s="16"/>
      <c r="EG746" s="16"/>
      <c r="EH746" s="16"/>
      <c r="EI746" s="16"/>
      <c r="EJ746" s="16"/>
      <c r="EK746" s="16"/>
      <c r="EL746" s="16"/>
      <c r="EM746" s="16"/>
      <c r="EN746" s="16"/>
      <c r="EO746" s="16"/>
      <c r="EP746" s="16"/>
      <c r="EQ746" s="16"/>
      <c r="ER746" s="16"/>
      <c r="ES746" s="16"/>
      <c r="ET746" s="16"/>
      <c r="EU746" s="16"/>
      <c r="EV746" s="16"/>
      <c r="EW746" s="16"/>
      <c r="EX746" s="16"/>
      <c r="EY746" s="16"/>
      <c r="EZ746" s="16"/>
      <c r="FA746" s="16"/>
      <c r="FB746" s="16"/>
      <c r="FC746" s="16"/>
      <c r="FD746" s="16"/>
      <c r="FE746" s="16"/>
      <c r="FF746" s="16"/>
      <c r="FG746" s="16"/>
      <c r="FH746" s="16"/>
      <c r="FI746" s="16"/>
      <c r="FJ746" s="16"/>
      <c r="FK746" s="16"/>
      <c r="FL746" s="16"/>
      <c r="FM746" s="16"/>
      <c r="FN746" s="16"/>
      <c r="FO746" s="16"/>
      <c r="FP746" s="16"/>
      <c r="FQ746" s="16"/>
      <c r="FR746" s="16"/>
      <c r="FS746" s="16"/>
      <c r="FT746" s="16"/>
      <c r="FU746" s="16"/>
      <c r="FV746" s="16"/>
    </row>
    <row r="747" spans="3:178" ht="12.75"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  <c r="DV747" s="16"/>
      <c r="DW747" s="16"/>
      <c r="DX747" s="16"/>
      <c r="DY747" s="16"/>
      <c r="DZ747" s="16"/>
      <c r="EA747" s="16"/>
      <c r="EB747" s="16"/>
      <c r="EC747" s="16"/>
      <c r="ED747" s="16"/>
      <c r="EE747" s="16"/>
      <c r="EF747" s="16"/>
      <c r="EG747" s="16"/>
      <c r="EH747" s="16"/>
      <c r="EI747" s="16"/>
      <c r="EJ747" s="16"/>
      <c r="EK747" s="16"/>
      <c r="EL747" s="16"/>
      <c r="EM747" s="16"/>
      <c r="EN747" s="16"/>
      <c r="EO747" s="16"/>
      <c r="EP747" s="16"/>
      <c r="EQ747" s="16"/>
      <c r="ER747" s="16"/>
      <c r="ES747" s="16"/>
      <c r="ET747" s="16"/>
      <c r="EU747" s="16"/>
      <c r="EV747" s="16"/>
      <c r="EW747" s="16"/>
      <c r="EX747" s="16"/>
      <c r="EY747" s="16"/>
      <c r="EZ747" s="16"/>
      <c r="FA747" s="16"/>
      <c r="FB747" s="16"/>
      <c r="FC747" s="16"/>
      <c r="FD747" s="16"/>
      <c r="FE747" s="16"/>
      <c r="FF747" s="16"/>
      <c r="FG747" s="16"/>
      <c r="FH747" s="16"/>
      <c r="FI747" s="16"/>
      <c r="FJ747" s="16"/>
      <c r="FK747" s="16"/>
      <c r="FL747" s="16"/>
      <c r="FM747" s="16"/>
      <c r="FN747" s="16"/>
      <c r="FO747" s="16"/>
      <c r="FP747" s="16"/>
      <c r="FQ747" s="16"/>
      <c r="FR747" s="16"/>
      <c r="FS747" s="16"/>
      <c r="FT747" s="16"/>
      <c r="FU747" s="16"/>
      <c r="FV747" s="16"/>
    </row>
    <row r="748" spans="3:178" ht="12.75"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6"/>
      <c r="DS748" s="16"/>
      <c r="DT748" s="16"/>
      <c r="DU748" s="16"/>
      <c r="DV748" s="16"/>
      <c r="DW748" s="16"/>
      <c r="DX748" s="16"/>
      <c r="DY748" s="16"/>
      <c r="DZ748" s="16"/>
      <c r="EA748" s="16"/>
      <c r="EB748" s="16"/>
      <c r="EC748" s="16"/>
      <c r="ED748" s="16"/>
      <c r="EE748" s="16"/>
      <c r="EF748" s="16"/>
      <c r="EG748" s="16"/>
      <c r="EH748" s="16"/>
      <c r="EI748" s="16"/>
      <c r="EJ748" s="16"/>
      <c r="EK748" s="16"/>
      <c r="EL748" s="16"/>
      <c r="EM748" s="16"/>
      <c r="EN748" s="16"/>
      <c r="EO748" s="16"/>
      <c r="EP748" s="16"/>
      <c r="EQ748" s="16"/>
      <c r="ER748" s="16"/>
      <c r="ES748" s="16"/>
      <c r="ET748" s="16"/>
      <c r="EU748" s="16"/>
      <c r="EV748" s="16"/>
      <c r="EW748" s="16"/>
      <c r="EX748" s="16"/>
      <c r="EY748" s="16"/>
      <c r="EZ748" s="16"/>
      <c r="FA748" s="16"/>
      <c r="FB748" s="16"/>
      <c r="FC748" s="16"/>
      <c r="FD748" s="16"/>
      <c r="FE748" s="16"/>
      <c r="FF748" s="16"/>
      <c r="FG748" s="16"/>
      <c r="FH748" s="16"/>
      <c r="FI748" s="16"/>
      <c r="FJ748" s="16"/>
      <c r="FK748" s="16"/>
      <c r="FL748" s="16"/>
      <c r="FM748" s="16"/>
      <c r="FN748" s="16"/>
      <c r="FO748" s="16"/>
      <c r="FP748" s="16"/>
      <c r="FQ748" s="16"/>
      <c r="FR748" s="16"/>
      <c r="FS748" s="16"/>
      <c r="FT748" s="16"/>
      <c r="FU748" s="16"/>
      <c r="FV748" s="16"/>
    </row>
    <row r="749" spans="3:178" ht="12.75"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  <c r="DY749" s="16"/>
      <c r="DZ749" s="16"/>
      <c r="EA749" s="16"/>
      <c r="EB749" s="16"/>
      <c r="EC749" s="16"/>
      <c r="ED749" s="16"/>
      <c r="EE749" s="16"/>
      <c r="EF749" s="16"/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/>
      <c r="EU749" s="16"/>
      <c r="EV749" s="16"/>
      <c r="EW749" s="16"/>
      <c r="EX749" s="16"/>
      <c r="EY749" s="16"/>
      <c r="EZ749" s="16"/>
      <c r="FA749" s="16"/>
      <c r="FB749" s="16"/>
      <c r="FC749" s="16"/>
      <c r="FD749" s="16"/>
      <c r="FE749" s="16"/>
      <c r="FF749" s="16"/>
      <c r="FG749" s="16"/>
      <c r="FH749" s="16"/>
      <c r="FI749" s="16"/>
      <c r="FJ749" s="16"/>
      <c r="FK749" s="16"/>
      <c r="FL749" s="16"/>
      <c r="FM749" s="16"/>
      <c r="FN749" s="16"/>
      <c r="FO749" s="16"/>
      <c r="FP749" s="16"/>
      <c r="FQ749" s="16"/>
      <c r="FR749" s="16"/>
      <c r="FS749" s="16"/>
      <c r="FT749" s="16"/>
      <c r="FU749" s="16"/>
      <c r="FV749" s="16"/>
    </row>
    <row r="750" spans="3:178" ht="12.75"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  <c r="DV750" s="16"/>
      <c r="DW750" s="16"/>
      <c r="DX750" s="16"/>
      <c r="DY750" s="16"/>
      <c r="DZ750" s="16"/>
      <c r="EA750" s="16"/>
      <c r="EB750" s="16"/>
      <c r="EC750" s="16"/>
      <c r="ED750" s="16"/>
      <c r="EE750" s="16"/>
      <c r="EF750" s="16"/>
      <c r="EG750" s="16"/>
      <c r="EH750" s="16"/>
      <c r="EI750" s="16"/>
      <c r="EJ750" s="16"/>
      <c r="EK750" s="16"/>
      <c r="EL750" s="16"/>
      <c r="EM750" s="16"/>
      <c r="EN750" s="16"/>
      <c r="EO750" s="16"/>
      <c r="EP750" s="16"/>
      <c r="EQ750" s="16"/>
      <c r="ER750" s="16"/>
      <c r="ES750" s="16"/>
      <c r="ET750" s="16"/>
      <c r="EU750" s="16"/>
      <c r="EV750" s="16"/>
      <c r="EW750" s="16"/>
      <c r="EX750" s="16"/>
      <c r="EY750" s="16"/>
      <c r="EZ750" s="16"/>
      <c r="FA750" s="16"/>
      <c r="FB750" s="16"/>
      <c r="FC750" s="16"/>
      <c r="FD750" s="16"/>
      <c r="FE750" s="16"/>
      <c r="FF750" s="16"/>
      <c r="FG750" s="16"/>
      <c r="FH750" s="16"/>
      <c r="FI750" s="16"/>
      <c r="FJ750" s="16"/>
      <c r="FK750" s="16"/>
      <c r="FL750" s="16"/>
      <c r="FM750" s="16"/>
      <c r="FN750" s="16"/>
      <c r="FO750" s="16"/>
      <c r="FP750" s="16"/>
      <c r="FQ750" s="16"/>
      <c r="FR750" s="16"/>
      <c r="FS750" s="16"/>
      <c r="FT750" s="16"/>
      <c r="FU750" s="16"/>
      <c r="FV750" s="16"/>
    </row>
    <row r="751" spans="3:178" ht="12.75"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6"/>
      <c r="DS751" s="16"/>
      <c r="DT751" s="16"/>
      <c r="DU751" s="16"/>
      <c r="DV751" s="16"/>
      <c r="DW751" s="16"/>
      <c r="DX751" s="16"/>
      <c r="DY751" s="16"/>
      <c r="DZ751" s="16"/>
      <c r="EA751" s="16"/>
      <c r="EB751" s="16"/>
      <c r="EC751" s="16"/>
      <c r="ED751" s="16"/>
      <c r="EE751" s="16"/>
      <c r="EF751" s="16"/>
      <c r="EG751" s="16"/>
      <c r="EH751" s="16"/>
      <c r="EI751" s="16"/>
      <c r="EJ751" s="16"/>
      <c r="EK751" s="16"/>
      <c r="EL751" s="16"/>
      <c r="EM751" s="16"/>
      <c r="EN751" s="16"/>
      <c r="EO751" s="16"/>
      <c r="EP751" s="16"/>
      <c r="EQ751" s="16"/>
      <c r="ER751" s="16"/>
      <c r="ES751" s="16"/>
      <c r="ET751" s="16"/>
      <c r="EU751" s="16"/>
      <c r="EV751" s="16"/>
      <c r="EW751" s="16"/>
      <c r="EX751" s="16"/>
      <c r="EY751" s="16"/>
      <c r="EZ751" s="16"/>
      <c r="FA751" s="16"/>
      <c r="FB751" s="16"/>
      <c r="FC751" s="16"/>
      <c r="FD751" s="16"/>
      <c r="FE751" s="16"/>
      <c r="FF751" s="16"/>
      <c r="FG751" s="16"/>
      <c r="FH751" s="16"/>
      <c r="FI751" s="16"/>
      <c r="FJ751" s="16"/>
      <c r="FK751" s="16"/>
      <c r="FL751" s="16"/>
      <c r="FM751" s="16"/>
      <c r="FN751" s="16"/>
      <c r="FO751" s="16"/>
      <c r="FP751" s="16"/>
      <c r="FQ751" s="16"/>
      <c r="FR751" s="16"/>
      <c r="FS751" s="16"/>
      <c r="FT751" s="16"/>
      <c r="FU751" s="16"/>
      <c r="FV751" s="16"/>
    </row>
    <row r="752" spans="3:178" ht="12.75"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6"/>
      <c r="DS752" s="16"/>
      <c r="DT752" s="16"/>
      <c r="DU752" s="16"/>
      <c r="DV752" s="16"/>
      <c r="DW752" s="16"/>
      <c r="DX752" s="16"/>
      <c r="DY752" s="16"/>
      <c r="DZ752" s="16"/>
      <c r="EA752" s="16"/>
      <c r="EB752" s="16"/>
      <c r="EC752" s="16"/>
      <c r="ED752" s="16"/>
      <c r="EE752" s="16"/>
      <c r="EF752" s="16"/>
      <c r="EG752" s="16"/>
      <c r="EH752" s="16"/>
      <c r="EI752" s="16"/>
      <c r="EJ752" s="16"/>
      <c r="EK752" s="16"/>
      <c r="EL752" s="16"/>
      <c r="EM752" s="16"/>
      <c r="EN752" s="16"/>
      <c r="EO752" s="16"/>
      <c r="EP752" s="16"/>
      <c r="EQ752" s="16"/>
      <c r="ER752" s="16"/>
      <c r="ES752" s="16"/>
      <c r="ET752" s="16"/>
      <c r="EU752" s="16"/>
      <c r="EV752" s="16"/>
      <c r="EW752" s="16"/>
      <c r="EX752" s="16"/>
      <c r="EY752" s="16"/>
      <c r="EZ752" s="16"/>
      <c r="FA752" s="16"/>
      <c r="FB752" s="16"/>
      <c r="FC752" s="16"/>
      <c r="FD752" s="16"/>
      <c r="FE752" s="16"/>
      <c r="FF752" s="16"/>
      <c r="FG752" s="16"/>
      <c r="FH752" s="16"/>
      <c r="FI752" s="16"/>
      <c r="FJ752" s="16"/>
      <c r="FK752" s="16"/>
      <c r="FL752" s="16"/>
      <c r="FM752" s="16"/>
      <c r="FN752" s="16"/>
      <c r="FO752" s="16"/>
      <c r="FP752" s="16"/>
      <c r="FQ752" s="16"/>
      <c r="FR752" s="16"/>
      <c r="FS752" s="16"/>
      <c r="FT752" s="16"/>
      <c r="FU752" s="16"/>
      <c r="FV752" s="16"/>
    </row>
    <row r="753" spans="3:178" ht="12.75"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  <c r="DG753" s="16"/>
      <c r="DH753" s="16"/>
      <c r="DI753" s="16"/>
      <c r="DJ753" s="16"/>
      <c r="DK753" s="16"/>
      <c r="DL753" s="16"/>
      <c r="DM753" s="16"/>
      <c r="DN753" s="16"/>
      <c r="DO753" s="16"/>
      <c r="DP753" s="16"/>
      <c r="DQ753" s="16"/>
      <c r="DR753" s="16"/>
      <c r="DS753" s="16"/>
      <c r="DT753" s="16"/>
      <c r="DU753" s="16"/>
      <c r="DV753" s="16"/>
      <c r="DW753" s="16"/>
      <c r="DX753" s="16"/>
      <c r="DY753" s="16"/>
      <c r="DZ753" s="16"/>
      <c r="EA753" s="16"/>
      <c r="EB753" s="16"/>
      <c r="EC753" s="16"/>
      <c r="ED753" s="16"/>
      <c r="EE753" s="16"/>
      <c r="EF753" s="16"/>
      <c r="EG753" s="16"/>
      <c r="EH753" s="16"/>
      <c r="EI753" s="16"/>
      <c r="EJ753" s="16"/>
      <c r="EK753" s="16"/>
      <c r="EL753" s="16"/>
      <c r="EM753" s="16"/>
      <c r="EN753" s="16"/>
      <c r="EO753" s="16"/>
      <c r="EP753" s="16"/>
      <c r="EQ753" s="16"/>
      <c r="ER753" s="16"/>
      <c r="ES753" s="16"/>
      <c r="ET753" s="16"/>
      <c r="EU753" s="16"/>
      <c r="EV753" s="16"/>
      <c r="EW753" s="16"/>
      <c r="EX753" s="16"/>
      <c r="EY753" s="16"/>
      <c r="EZ753" s="16"/>
      <c r="FA753" s="16"/>
      <c r="FB753" s="16"/>
      <c r="FC753" s="16"/>
      <c r="FD753" s="16"/>
      <c r="FE753" s="16"/>
      <c r="FF753" s="16"/>
      <c r="FG753" s="16"/>
      <c r="FH753" s="16"/>
      <c r="FI753" s="16"/>
      <c r="FJ753" s="16"/>
      <c r="FK753" s="16"/>
      <c r="FL753" s="16"/>
      <c r="FM753" s="16"/>
      <c r="FN753" s="16"/>
      <c r="FO753" s="16"/>
      <c r="FP753" s="16"/>
      <c r="FQ753" s="16"/>
      <c r="FR753" s="16"/>
      <c r="FS753" s="16"/>
      <c r="FT753" s="16"/>
      <c r="FU753" s="16"/>
      <c r="FV753" s="16"/>
    </row>
    <row r="754" spans="3:178" ht="12.75"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  <c r="DY754" s="16"/>
      <c r="DZ754" s="16"/>
      <c r="EA754" s="16"/>
      <c r="EB754" s="16"/>
      <c r="EC754" s="16"/>
      <c r="ED754" s="16"/>
      <c r="EE754" s="16"/>
      <c r="EF754" s="16"/>
      <c r="EG754" s="16"/>
      <c r="EH754" s="16"/>
      <c r="EI754" s="16"/>
      <c r="EJ754" s="16"/>
      <c r="EK754" s="16"/>
      <c r="EL754" s="16"/>
      <c r="EM754" s="16"/>
      <c r="EN754" s="16"/>
      <c r="EO754" s="16"/>
      <c r="EP754" s="16"/>
      <c r="EQ754" s="16"/>
      <c r="ER754" s="16"/>
      <c r="ES754" s="16"/>
      <c r="ET754" s="16"/>
      <c r="EU754" s="16"/>
      <c r="EV754" s="16"/>
      <c r="EW754" s="16"/>
      <c r="EX754" s="16"/>
      <c r="EY754" s="16"/>
      <c r="EZ754" s="16"/>
      <c r="FA754" s="16"/>
      <c r="FB754" s="16"/>
      <c r="FC754" s="16"/>
      <c r="FD754" s="16"/>
      <c r="FE754" s="16"/>
      <c r="FF754" s="16"/>
      <c r="FG754" s="16"/>
      <c r="FH754" s="16"/>
      <c r="FI754" s="16"/>
      <c r="FJ754" s="16"/>
      <c r="FK754" s="16"/>
      <c r="FL754" s="16"/>
      <c r="FM754" s="16"/>
      <c r="FN754" s="16"/>
      <c r="FO754" s="16"/>
      <c r="FP754" s="16"/>
      <c r="FQ754" s="16"/>
      <c r="FR754" s="16"/>
      <c r="FS754" s="16"/>
      <c r="FT754" s="16"/>
      <c r="FU754" s="16"/>
      <c r="FV754" s="16"/>
    </row>
    <row r="755" spans="3:178" ht="12.75"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6"/>
      <c r="DS755" s="16"/>
      <c r="DT755" s="16"/>
      <c r="DU755" s="16"/>
      <c r="DV755" s="16"/>
      <c r="DW755" s="16"/>
      <c r="DX755" s="16"/>
      <c r="DY755" s="16"/>
      <c r="DZ755" s="16"/>
      <c r="EA755" s="16"/>
      <c r="EB755" s="16"/>
      <c r="EC755" s="16"/>
      <c r="ED755" s="16"/>
      <c r="EE755" s="16"/>
      <c r="EF755" s="16"/>
      <c r="EG755" s="16"/>
      <c r="EH755" s="16"/>
      <c r="EI755" s="16"/>
      <c r="EJ755" s="16"/>
      <c r="EK755" s="16"/>
      <c r="EL755" s="16"/>
      <c r="EM755" s="16"/>
      <c r="EN755" s="16"/>
      <c r="EO755" s="16"/>
      <c r="EP755" s="16"/>
      <c r="EQ755" s="16"/>
      <c r="ER755" s="16"/>
      <c r="ES755" s="16"/>
      <c r="ET755" s="16"/>
      <c r="EU755" s="16"/>
      <c r="EV755" s="16"/>
      <c r="EW755" s="16"/>
      <c r="EX755" s="16"/>
      <c r="EY755" s="16"/>
      <c r="EZ755" s="16"/>
      <c r="FA755" s="16"/>
      <c r="FB755" s="16"/>
      <c r="FC755" s="16"/>
      <c r="FD755" s="16"/>
      <c r="FE755" s="16"/>
      <c r="FF755" s="16"/>
      <c r="FG755" s="16"/>
      <c r="FH755" s="16"/>
      <c r="FI755" s="16"/>
      <c r="FJ755" s="16"/>
      <c r="FK755" s="16"/>
      <c r="FL755" s="16"/>
      <c r="FM755" s="16"/>
      <c r="FN755" s="16"/>
      <c r="FO755" s="16"/>
      <c r="FP755" s="16"/>
      <c r="FQ755" s="16"/>
      <c r="FR755" s="16"/>
      <c r="FS755" s="16"/>
      <c r="FT755" s="16"/>
      <c r="FU755" s="16"/>
      <c r="FV755" s="16"/>
    </row>
    <row r="756" spans="3:178" ht="12.75"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6"/>
      <c r="DS756" s="16"/>
      <c r="DT756" s="16"/>
      <c r="DU756" s="16"/>
      <c r="DV756" s="16"/>
      <c r="DW756" s="16"/>
      <c r="DX756" s="16"/>
      <c r="DY756" s="16"/>
      <c r="DZ756" s="16"/>
      <c r="EA756" s="16"/>
      <c r="EB756" s="16"/>
      <c r="EC756" s="16"/>
      <c r="ED756" s="16"/>
      <c r="EE756" s="16"/>
      <c r="EF756" s="16"/>
      <c r="EG756" s="16"/>
      <c r="EH756" s="16"/>
      <c r="EI756" s="16"/>
      <c r="EJ756" s="16"/>
      <c r="EK756" s="16"/>
      <c r="EL756" s="16"/>
      <c r="EM756" s="16"/>
      <c r="EN756" s="16"/>
      <c r="EO756" s="16"/>
      <c r="EP756" s="16"/>
      <c r="EQ756" s="16"/>
      <c r="ER756" s="16"/>
      <c r="ES756" s="16"/>
      <c r="ET756" s="16"/>
      <c r="EU756" s="16"/>
      <c r="EV756" s="16"/>
      <c r="EW756" s="16"/>
      <c r="EX756" s="16"/>
      <c r="EY756" s="16"/>
      <c r="EZ756" s="16"/>
      <c r="FA756" s="16"/>
      <c r="FB756" s="16"/>
      <c r="FC756" s="16"/>
      <c r="FD756" s="16"/>
      <c r="FE756" s="16"/>
      <c r="FF756" s="16"/>
      <c r="FG756" s="16"/>
      <c r="FH756" s="16"/>
      <c r="FI756" s="16"/>
      <c r="FJ756" s="16"/>
      <c r="FK756" s="16"/>
      <c r="FL756" s="16"/>
      <c r="FM756" s="16"/>
      <c r="FN756" s="16"/>
      <c r="FO756" s="16"/>
      <c r="FP756" s="16"/>
      <c r="FQ756" s="16"/>
      <c r="FR756" s="16"/>
      <c r="FS756" s="16"/>
      <c r="FT756" s="16"/>
      <c r="FU756" s="16"/>
      <c r="FV756" s="16"/>
    </row>
    <row r="757" spans="3:178" ht="12.75"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  <c r="DV757" s="16"/>
      <c r="DW757" s="16"/>
      <c r="DX757" s="16"/>
      <c r="DY757" s="16"/>
      <c r="DZ757" s="16"/>
      <c r="EA757" s="16"/>
      <c r="EB757" s="16"/>
      <c r="EC757" s="16"/>
      <c r="ED757" s="16"/>
      <c r="EE757" s="16"/>
      <c r="EF757" s="16"/>
      <c r="EG757" s="16"/>
      <c r="EH757" s="16"/>
      <c r="EI757" s="16"/>
      <c r="EJ757" s="16"/>
      <c r="EK757" s="16"/>
      <c r="EL757" s="16"/>
      <c r="EM757" s="16"/>
      <c r="EN757" s="16"/>
      <c r="EO757" s="16"/>
      <c r="EP757" s="16"/>
      <c r="EQ757" s="16"/>
      <c r="ER757" s="16"/>
      <c r="ES757" s="16"/>
      <c r="ET757" s="16"/>
      <c r="EU757" s="16"/>
      <c r="EV757" s="16"/>
      <c r="EW757" s="16"/>
      <c r="EX757" s="16"/>
      <c r="EY757" s="16"/>
      <c r="EZ757" s="16"/>
      <c r="FA757" s="16"/>
      <c r="FB757" s="16"/>
      <c r="FC757" s="16"/>
      <c r="FD757" s="16"/>
      <c r="FE757" s="16"/>
      <c r="FF757" s="16"/>
      <c r="FG757" s="16"/>
      <c r="FH757" s="16"/>
      <c r="FI757" s="16"/>
      <c r="FJ757" s="16"/>
      <c r="FK757" s="16"/>
      <c r="FL757" s="16"/>
      <c r="FM757" s="16"/>
      <c r="FN757" s="16"/>
      <c r="FO757" s="16"/>
      <c r="FP757" s="16"/>
      <c r="FQ757" s="16"/>
      <c r="FR757" s="16"/>
      <c r="FS757" s="16"/>
      <c r="FT757" s="16"/>
      <c r="FU757" s="16"/>
      <c r="FV757" s="16"/>
    </row>
    <row r="758" spans="3:178" ht="12.75"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6"/>
      <c r="DS758" s="16"/>
      <c r="DT758" s="16"/>
      <c r="DU758" s="16"/>
      <c r="DV758" s="16"/>
      <c r="DW758" s="16"/>
      <c r="DX758" s="16"/>
      <c r="DY758" s="16"/>
      <c r="DZ758" s="16"/>
      <c r="EA758" s="16"/>
      <c r="EB758" s="16"/>
      <c r="EC758" s="16"/>
      <c r="ED758" s="16"/>
      <c r="EE758" s="16"/>
      <c r="EF758" s="16"/>
      <c r="EG758" s="16"/>
      <c r="EH758" s="16"/>
      <c r="EI758" s="16"/>
      <c r="EJ758" s="16"/>
      <c r="EK758" s="16"/>
      <c r="EL758" s="16"/>
      <c r="EM758" s="16"/>
      <c r="EN758" s="16"/>
      <c r="EO758" s="16"/>
      <c r="EP758" s="16"/>
      <c r="EQ758" s="16"/>
      <c r="ER758" s="16"/>
      <c r="ES758" s="16"/>
      <c r="ET758" s="16"/>
      <c r="EU758" s="16"/>
      <c r="EV758" s="16"/>
      <c r="EW758" s="16"/>
      <c r="EX758" s="16"/>
      <c r="EY758" s="16"/>
      <c r="EZ758" s="16"/>
      <c r="FA758" s="16"/>
      <c r="FB758" s="16"/>
      <c r="FC758" s="16"/>
      <c r="FD758" s="16"/>
      <c r="FE758" s="16"/>
      <c r="FF758" s="16"/>
      <c r="FG758" s="16"/>
      <c r="FH758" s="16"/>
      <c r="FI758" s="16"/>
      <c r="FJ758" s="16"/>
      <c r="FK758" s="16"/>
      <c r="FL758" s="16"/>
      <c r="FM758" s="16"/>
      <c r="FN758" s="16"/>
      <c r="FO758" s="16"/>
      <c r="FP758" s="16"/>
      <c r="FQ758" s="16"/>
      <c r="FR758" s="16"/>
      <c r="FS758" s="16"/>
      <c r="FT758" s="16"/>
      <c r="FU758" s="16"/>
      <c r="FV758" s="16"/>
    </row>
    <row r="759" spans="3:178" ht="12.75"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  <c r="DV759" s="16"/>
      <c r="DW759" s="16"/>
      <c r="DX759" s="16"/>
      <c r="DY759" s="16"/>
      <c r="DZ759" s="16"/>
      <c r="EA759" s="16"/>
      <c r="EB759" s="16"/>
      <c r="EC759" s="16"/>
      <c r="ED759" s="16"/>
      <c r="EE759" s="16"/>
      <c r="EF759" s="16"/>
      <c r="EG759" s="16"/>
      <c r="EH759" s="16"/>
      <c r="EI759" s="16"/>
      <c r="EJ759" s="16"/>
      <c r="EK759" s="16"/>
      <c r="EL759" s="16"/>
      <c r="EM759" s="16"/>
      <c r="EN759" s="16"/>
      <c r="EO759" s="16"/>
      <c r="EP759" s="16"/>
      <c r="EQ759" s="16"/>
      <c r="ER759" s="16"/>
      <c r="ES759" s="16"/>
      <c r="ET759" s="16"/>
      <c r="EU759" s="16"/>
      <c r="EV759" s="16"/>
      <c r="EW759" s="16"/>
      <c r="EX759" s="16"/>
      <c r="EY759" s="16"/>
      <c r="EZ759" s="16"/>
      <c r="FA759" s="16"/>
      <c r="FB759" s="16"/>
      <c r="FC759" s="16"/>
      <c r="FD759" s="16"/>
      <c r="FE759" s="16"/>
      <c r="FF759" s="16"/>
      <c r="FG759" s="16"/>
      <c r="FH759" s="16"/>
      <c r="FI759" s="16"/>
      <c r="FJ759" s="16"/>
      <c r="FK759" s="16"/>
      <c r="FL759" s="16"/>
      <c r="FM759" s="16"/>
      <c r="FN759" s="16"/>
      <c r="FO759" s="16"/>
      <c r="FP759" s="16"/>
      <c r="FQ759" s="16"/>
      <c r="FR759" s="16"/>
      <c r="FS759" s="16"/>
      <c r="FT759" s="16"/>
      <c r="FU759" s="16"/>
      <c r="FV759" s="16"/>
    </row>
    <row r="760" spans="3:178" ht="12.75"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  <c r="DV760" s="16"/>
      <c r="DW760" s="16"/>
      <c r="DX760" s="16"/>
      <c r="DY760" s="16"/>
      <c r="DZ760" s="16"/>
      <c r="EA760" s="16"/>
      <c r="EB760" s="16"/>
      <c r="EC760" s="16"/>
      <c r="ED760" s="16"/>
      <c r="EE760" s="16"/>
      <c r="EF760" s="16"/>
      <c r="EG760" s="16"/>
      <c r="EH760" s="16"/>
      <c r="EI760" s="16"/>
      <c r="EJ760" s="16"/>
      <c r="EK760" s="16"/>
      <c r="EL760" s="16"/>
      <c r="EM760" s="16"/>
      <c r="EN760" s="16"/>
      <c r="EO760" s="16"/>
      <c r="EP760" s="16"/>
      <c r="EQ760" s="16"/>
      <c r="ER760" s="16"/>
      <c r="ES760" s="16"/>
      <c r="ET760" s="16"/>
      <c r="EU760" s="16"/>
      <c r="EV760" s="16"/>
      <c r="EW760" s="16"/>
      <c r="EX760" s="16"/>
      <c r="EY760" s="16"/>
      <c r="EZ760" s="16"/>
      <c r="FA760" s="16"/>
      <c r="FB760" s="16"/>
      <c r="FC760" s="16"/>
      <c r="FD760" s="16"/>
      <c r="FE760" s="16"/>
      <c r="FF760" s="16"/>
      <c r="FG760" s="16"/>
      <c r="FH760" s="16"/>
      <c r="FI760" s="16"/>
      <c r="FJ760" s="16"/>
      <c r="FK760" s="16"/>
      <c r="FL760" s="16"/>
      <c r="FM760" s="16"/>
      <c r="FN760" s="16"/>
      <c r="FO760" s="16"/>
      <c r="FP760" s="16"/>
      <c r="FQ760" s="16"/>
      <c r="FR760" s="16"/>
      <c r="FS760" s="16"/>
      <c r="FT760" s="16"/>
      <c r="FU760" s="16"/>
      <c r="FV760" s="16"/>
    </row>
    <row r="761" spans="3:178" ht="12.75"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  <c r="DV761" s="16"/>
      <c r="DW761" s="16"/>
      <c r="DX761" s="16"/>
      <c r="DY761" s="16"/>
      <c r="DZ761" s="16"/>
      <c r="EA761" s="16"/>
      <c r="EB761" s="16"/>
      <c r="EC761" s="16"/>
      <c r="ED761" s="16"/>
      <c r="EE761" s="16"/>
      <c r="EF761" s="16"/>
      <c r="EG761" s="16"/>
      <c r="EH761" s="16"/>
      <c r="EI761" s="16"/>
      <c r="EJ761" s="16"/>
      <c r="EK761" s="16"/>
      <c r="EL761" s="16"/>
      <c r="EM761" s="16"/>
      <c r="EN761" s="16"/>
      <c r="EO761" s="16"/>
      <c r="EP761" s="16"/>
      <c r="EQ761" s="16"/>
      <c r="ER761" s="16"/>
      <c r="ES761" s="16"/>
      <c r="ET761" s="16"/>
      <c r="EU761" s="16"/>
      <c r="EV761" s="16"/>
      <c r="EW761" s="16"/>
      <c r="EX761" s="16"/>
      <c r="EY761" s="16"/>
      <c r="EZ761" s="16"/>
      <c r="FA761" s="16"/>
      <c r="FB761" s="16"/>
      <c r="FC761" s="16"/>
      <c r="FD761" s="16"/>
      <c r="FE761" s="16"/>
      <c r="FF761" s="16"/>
      <c r="FG761" s="16"/>
      <c r="FH761" s="16"/>
      <c r="FI761" s="16"/>
      <c r="FJ761" s="16"/>
      <c r="FK761" s="16"/>
      <c r="FL761" s="16"/>
      <c r="FM761" s="16"/>
      <c r="FN761" s="16"/>
      <c r="FO761" s="16"/>
      <c r="FP761" s="16"/>
      <c r="FQ761" s="16"/>
      <c r="FR761" s="16"/>
      <c r="FS761" s="16"/>
      <c r="FT761" s="16"/>
      <c r="FU761" s="16"/>
      <c r="FV761" s="16"/>
    </row>
    <row r="762" spans="3:178" ht="12.75"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  <c r="DV762" s="16"/>
      <c r="DW762" s="16"/>
      <c r="DX762" s="16"/>
      <c r="DY762" s="16"/>
      <c r="DZ762" s="16"/>
      <c r="EA762" s="16"/>
      <c r="EB762" s="16"/>
      <c r="EC762" s="16"/>
      <c r="ED762" s="16"/>
      <c r="EE762" s="16"/>
      <c r="EF762" s="16"/>
      <c r="EG762" s="16"/>
      <c r="EH762" s="16"/>
      <c r="EI762" s="16"/>
      <c r="EJ762" s="16"/>
      <c r="EK762" s="16"/>
      <c r="EL762" s="16"/>
      <c r="EM762" s="16"/>
      <c r="EN762" s="16"/>
      <c r="EO762" s="16"/>
      <c r="EP762" s="16"/>
      <c r="EQ762" s="16"/>
      <c r="ER762" s="16"/>
      <c r="ES762" s="16"/>
      <c r="ET762" s="16"/>
      <c r="EU762" s="16"/>
      <c r="EV762" s="16"/>
      <c r="EW762" s="16"/>
      <c r="EX762" s="16"/>
      <c r="EY762" s="16"/>
      <c r="EZ762" s="16"/>
      <c r="FA762" s="16"/>
      <c r="FB762" s="16"/>
      <c r="FC762" s="16"/>
      <c r="FD762" s="16"/>
      <c r="FE762" s="16"/>
      <c r="FF762" s="16"/>
      <c r="FG762" s="16"/>
      <c r="FH762" s="16"/>
      <c r="FI762" s="16"/>
      <c r="FJ762" s="16"/>
      <c r="FK762" s="16"/>
      <c r="FL762" s="16"/>
      <c r="FM762" s="16"/>
      <c r="FN762" s="16"/>
      <c r="FO762" s="16"/>
      <c r="FP762" s="16"/>
      <c r="FQ762" s="16"/>
      <c r="FR762" s="16"/>
      <c r="FS762" s="16"/>
      <c r="FT762" s="16"/>
      <c r="FU762" s="16"/>
      <c r="FV762" s="16"/>
    </row>
    <row r="763" spans="3:178" ht="12.75"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  <c r="DV763" s="16"/>
      <c r="DW763" s="16"/>
      <c r="DX763" s="16"/>
      <c r="DY763" s="16"/>
      <c r="DZ763" s="16"/>
      <c r="EA763" s="16"/>
      <c r="EB763" s="16"/>
      <c r="EC763" s="16"/>
      <c r="ED763" s="16"/>
      <c r="EE763" s="16"/>
      <c r="EF763" s="16"/>
      <c r="EG763" s="16"/>
      <c r="EH763" s="16"/>
      <c r="EI763" s="16"/>
      <c r="EJ763" s="16"/>
      <c r="EK763" s="16"/>
      <c r="EL763" s="16"/>
      <c r="EM763" s="16"/>
      <c r="EN763" s="16"/>
      <c r="EO763" s="16"/>
      <c r="EP763" s="16"/>
      <c r="EQ763" s="16"/>
      <c r="ER763" s="16"/>
      <c r="ES763" s="16"/>
      <c r="ET763" s="16"/>
      <c r="EU763" s="16"/>
      <c r="EV763" s="16"/>
      <c r="EW763" s="16"/>
      <c r="EX763" s="16"/>
      <c r="EY763" s="16"/>
      <c r="EZ763" s="16"/>
      <c r="FA763" s="16"/>
      <c r="FB763" s="16"/>
      <c r="FC763" s="16"/>
      <c r="FD763" s="16"/>
      <c r="FE763" s="16"/>
      <c r="FF763" s="16"/>
      <c r="FG763" s="16"/>
      <c r="FH763" s="16"/>
      <c r="FI763" s="16"/>
      <c r="FJ763" s="16"/>
      <c r="FK763" s="16"/>
      <c r="FL763" s="16"/>
      <c r="FM763" s="16"/>
      <c r="FN763" s="16"/>
      <c r="FO763" s="16"/>
      <c r="FP763" s="16"/>
      <c r="FQ763" s="16"/>
      <c r="FR763" s="16"/>
      <c r="FS763" s="16"/>
      <c r="FT763" s="16"/>
      <c r="FU763" s="16"/>
      <c r="FV763" s="16"/>
    </row>
    <row r="764" spans="3:178" ht="12.75"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  <c r="DV764" s="16"/>
      <c r="DW764" s="16"/>
      <c r="DX764" s="16"/>
      <c r="DY764" s="16"/>
      <c r="DZ764" s="16"/>
      <c r="EA764" s="16"/>
      <c r="EB764" s="16"/>
      <c r="EC764" s="16"/>
      <c r="ED764" s="16"/>
      <c r="EE764" s="16"/>
      <c r="EF764" s="16"/>
      <c r="EG764" s="16"/>
      <c r="EH764" s="16"/>
      <c r="EI764" s="16"/>
      <c r="EJ764" s="16"/>
      <c r="EK764" s="16"/>
      <c r="EL764" s="16"/>
      <c r="EM764" s="16"/>
      <c r="EN764" s="16"/>
      <c r="EO764" s="16"/>
      <c r="EP764" s="16"/>
      <c r="EQ764" s="16"/>
      <c r="ER764" s="16"/>
      <c r="ES764" s="16"/>
      <c r="ET764" s="16"/>
      <c r="EU764" s="16"/>
      <c r="EV764" s="16"/>
      <c r="EW764" s="16"/>
      <c r="EX764" s="16"/>
      <c r="EY764" s="16"/>
      <c r="EZ764" s="16"/>
      <c r="FA764" s="16"/>
      <c r="FB764" s="16"/>
      <c r="FC764" s="16"/>
      <c r="FD764" s="16"/>
      <c r="FE764" s="16"/>
      <c r="FF764" s="16"/>
      <c r="FG764" s="16"/>
      <c r="FH764" s="16"/>
      <c r="FI764" s="16"/>
      <c r="FJ764" s="16"/>
      <c r="FK764" s="16"/>
      <c r="FL764" s="16"/>
      <c r="FM764" s="16"/>
      <c r="FN764" s="16"/>
      <c r="FO764" s="16"/>
      <c r="FP764" s="16"/>
      <c r="FQ764" s="16"/>
      <c r="FR764" s="16"/>
      <c r="FS764" s="16"/>
      <c r="FT764" s="16"/>
      <c r="FU764" s="16"/>
      <c r="FV764" s="16"/>
    </row>
    <row r="765" spans="3:178" ht="12.75"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6"/>
      <c r="DS765" s="16"/>
      <c r="DT765" s="16"/>
      <c r="DU765" s="16"/>
      <c r="DV765" s="16"/>
      <c r="DW765" s="16"/>
      <c r="DX765" s="16"/>
      <c r="DY765" s="16"/>
      <c r="DZ765" s="16"/>
      <c r="EA765" s="16"/>
      <c r="EB765" s="16"/>
      <c r="EC765" s="16"/>
      <c r="ED765" s="16"/>
      <c r="EE765" s="16"/>
      <c r="EF765" s="16"/>
      <c r="EG765" s="16"/>
      <c r="EH765" s="16"/>
      <c r="EI765" s="16"/>
      <c r="EJ765" s="16"/>
      <c r="EK765" s="16"/>
      <c r="EL765" s="16"/>
      <c r="EM765" s="16"/>
      <c r="EN765" s="16"/>
      <c r="EO765" s="16"/>
      <c r="EP765" s="16"/>
      <c r="EQ765" s="16"/>
      <c r="ER765" s="16"/>
      <c r="ES765" s="16"/>
      <c r="ET765" s="16"/>
      <c r="EU765" s="16"/>
      <c r="EV765" s="16"/>
      <c r="EW765" s="16"/>
      <c r="EX765" s="16"/>
      <c r="EY765" s="16"/>
      <c r="EZ765" s="16"/>
      <c r="FA765" s="16"/>
      <c r="FB765" s="16"/>
      <c r="FC765" s="16"/>
      <c r="FD765" s="16"/>
      <c r="FE765" s="16"/>
      <c r="FF765" s="16"/>
      <c r="FG765" s="16"/>
      <c r="FH765" s="16"/>
      <c r="FI765" s="16"/>
      <c r="FJ765" s="16"/>
      <c r="FK765" s="16"/>
      <c r="FL765" s="16"/>
      <c r="FM765" s="16"/>
      <c r="FN765" s="16"/>
      <c r="FO765" s="16"/>
      <c r="FP765" s="16"/>
      <c r="FQ765" s="16"/>
      <c r="FR765" s="16"/>
      <c r="FS765" s="16"/>
      <c r="FT765" s="16"/>
      <c r="FU765" s="16"/>
      <c r="FV765" s="16"/>
    </row>
    <row r="766" spans="3:178" ht="12.75"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  <c r="DV766" s="16"/>
      <c r="DW766" s="16"/>
      <c r="DX766" s="16"/>
      <c r="DY766" s="16"/>
      <c r="DZ766" s="16"/>
      <c r="EA766" s="16"/>
      <c r="EB766" s="16"/>
      <c r="EC766" s="16"/>
      <c r="ED766" s="16"/>
      <c r="EE766" s="16"/>
      <c r="EF766" s="16"/>
      <c r="EG766" s="16"/>
      <c r="EH766" s="16"/>
      <c r="EI766" s="16"/>
      <c r="EJ766" s="16"/>
      <c r="EK766" s="16"/>
      <c r="EL766" s="16"/>
      <c r="EM766" s="16"/>
      <c r="EN766" s="16"/>
      <c r="EO766" s="16"/>
      <c r="EP766" s="16"/>
      <c r="EQ766" s="16"/>
      <c r="ER766" s="16"/>
      <c r="ES766" s="16"/>
      <c r="ET766" s="16"/>
      <c r="EU766" s="16"/>
      <c r="EV766" s="16"/>
      <c r="EW766" s="16"/>
      <c r="EX766" s="16"/>
      <c r="EY766" s="16"/>
      <c r="EZ766" s="16"/>
      <c r="FA766" s="16"/>
      <c r="FB766" s="16"/>
      <c r="FC766" s="16"/>
      <c r="FD766" s="16"/>
      <c r="FE766" s="16"/>
      <c r="FF766" s="16"/>
      <c r="FG766" s="16"/>
      <c r="FH766" s="16"/>
      <c r="FI766" s="16"/>
      <c r="FJ766" s="16"/>
      <c r="FK766" s="16"/>
      <c r="FL766" s="16"/>
      <c r="FM766" s="16"/>
      <c r="FN766" s="16"/>
      <c r="FO766" s="16"/>
      <c r="FP766" s="16"/>
      <c r="FQ766" s="16"/>
      <c r="FR766" s="16"/>
      <c r="FS766" s="16"/>
      <c r="FT766" s="16"/>
      <c r="FU766" s="16"/>
      <c r="FV766" s="16"/>
    </row>
    <row r="767" spans="3:178" ht="12.75"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  <c r="DY767" s="16"/>
      <c r="DZ767" s="16"/>
      <c r="EA767" s="16"/>
      <c r="EB767" s="16"/>
      <c r="EC767" s="16"/>
      <c r="ED767" s="16"/>
      <c r="EE767" s="16"/>
      <c r="EF767" s="16"/>
      <c r="EG767" s="16"/>
      <c r="EH767" s="16"/>
      <c r="EI767" s="16"/>
      <c r="EJ767" s="16"/>
      <c r="EK767" s="16"/>
      <c r="EL767" s="16"/>
      <c r="EM767" s="16"/>
      <c r="EN767" s="16"/>
      <c r="EO767" s="16"/>
      <c r="EP767" s="16"/>
      <c r="EQ767" s="16"/>
      <c r="ER767" s="16"/>
      <c r="ES767" s="16"/>
      <c r="ET767" s="16"/>
      <c r="EU767" s="16"/>
      <c r="EV767" s="16"/>
      <c r="EW767" s="16"/>
      <c r="EX767" s="16"/>
      <c r="EY767" s="16"/>
      <c r="EZ767" s="16"/>
      <c r="FA767" s="16"/>
      <c r="FB767" s="16"/>
      <c r="FC767" s="16"/>
      <c r="FD767" s="16"/>
      <c r="FE767" s="16"/>
      <c r="FF767" s="16"/>
      <c r="FG767" s="16"/>
      <c r="FH767" s="16"/>
      <c r="FI767" s="16"/>
      <c r="FJ767" s="16"/>
      <c r="FK767" s="16"/>
      <c r="FL767" s="16"/>
      <c r="FM767" s="16"/>
      <c r="FN767" s="16"/>
      <c r="FO767" s="16"/>
      <c r="FP767" s="16"/>
      <c r="FQ767" s="16"/>
      <c r="FR767" s="16"/>
      <c r="FS767" s="16"/>
      <c r="FT767" s="16"/>
      <c r="FU767" s="16"/>
      <c r="FV767" s="16"/>
    </row>
    <row r="768" spans="3:178" ht="12.75"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  <c r="DV768" s="16"/>
      <c r="DW768" s="16"/>
      <c r="DX768" s="16"/>
      <c r="DY768" s="16"/>
      <c r="DZ768" s="16"/>
      <c r="EA768" s="16"/>
      <c r="EB768" s="16"/>
      <c r="EC768" s="16"/>
      <c r="ED768" s="16"/>
      <c r="EE768" s="16"/>
      <c r="EF768" s="16"/>
      <c r="EG768" s="16"/>
      <c r="EH768" s="16"/>
      <c r="EI768" s="16"/>
      <c r="EJ768" s="16"/>
      <c r="EK768" s="16"/>
      <c r="EL768" s="16"/>
      <c r="EM768" s="16"/>
      <c r="EN768" s="16"/>
      <c r="EO768" s="16"/>
      <c r="EP768" s="16"/>
      <c r="EQ768" s="16"/>
      <c r="ER768" s="16"/>
      <c r="ES768" s="16"/>
      <c r="ET768" s="16"/>
      <c r="EU768" s="16"/>
      <c r="EV768" s="16"/>
      <c r="EW768" s="16"/>
      <c r="EX768" s="16"/>
      <c r="EY768" s="16"/>
      <c r="EZ768" s="16"/>
      <c r="FA768" s="16"/>
      <c r="FB768" s="16"/>
      <c r="FC768" s="16"/>
      <c r="FD768" s="16"/>
      <c r="FE768" s="16"/>
      <c r="FF768" s="16"/>
      <c r="FG768" s="16"/>
      <c r="FH768" s="16"/>
      <c r="FI768" s="16"/>
      <c r="FJ768" s="16"/>
      <c r="FK768" s="16"/>
      <c r="FL768" s="16"/>
      <c r="FM768" s="16"/>
      <c r="FN768" s="16"/>
      <c r="FO768" s="16"/>
      <c r="FP768" s="16"/>
      <c r="FQ768" s="16"/>
      <c r="FR768" s="16"/>
      <c r="FS768" s="16"/>
      <c r="FT768" s="16"/>
      <c r="FU768" s="16"/>
      <c r="FV768" s="16"/>
    </row>
    <row r="769" spans="3:178" ht="12.75"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6"/>
      <c r="DS769" s="16"/>
      <c r="DT769" s="16"/>
      <c r="DU769" s="16"/>
      <c r="DV769" s="16"/>
      <c r="DW769" s="16"/>
      <c r="DX769" s="16"/>
      <c r="DY769" s="16"/>
      <c r="DZ769" s="16"/>
      <c r="EA769" s="16"/>
      <c r="EB769" s="16"/>
      <c r="EC769" s="16"/>
      <c r="ED769" s="16"/>
      <c r="EE769" s="16"/>
      <c r="EF769" s="16"/>
      <c r="EG769" s="16"/>
      <c r="EH769" s="16"/>
      <c r="EI769" s="16"/>
      <c r="EJ769" s="16"/>
      <c r="EK769" s="16"/>
      <c r="EL769" s="16"/>
      <c r="EM769" s="16"/>
      <c r="EN769" s="16"/>
      <c r="EO769" s="16"/>
      <c r="EP769" s="16"/>
      <c r="EQ769" s="16"/>
      <c r="ER769" s="16"/>
      <c r="ES769" s="16"/>
      <c r="ET769" s="16"/>
      <c r="EU769" s="16"/>
      <c r="EV769" s="16"/>
      <c r="EW769" s="16"/>
      <c r="EX769" s="16"/>
      <c r="EY769" s="16"/>
      <c r="EZ769" s="16"/>
      <c r="FA769" s="16"/>
      <c r="FB769" s="16"/>
      <c r="FC769" s="16"/>
      <c r="FD769" s="16"/>
      <c r="FE769" s="16"/>
      <c r="FF769" s="16"/>
      <c r="FG769" s="16"/>
      <c r="FH769" s="16"/>
      <c r="FI769" s="16"/>
      <c r="FJ769" s="16"/>
      <c r="FK769" s="16"/>
      <c r="FL769" s="16"/>
      <c r="FM769" s="16"/>
      <c r="FN769" s="16"/>
      <c r="FO769" s="16"/>
      <c r="FP769" s="16"/>
      <c r="FQ769" s="16"/>
      <c r="FR769" s="16"/>
      <c r="FS769" s="16"/>
      <c r="FT769" s="16"/>
      <c r="FU769" s="16"/>
      <c r="FV769" s="16"/>
    </row>
    <row r="770" spans="3:178" ht="12.75"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6"/>
      <c r="DS770" s="16"/>
      <c r="DT770" s="16"/>
      <c r="DU770" s="16"/>
      <c r="DV770" s="16"/>
      <c r="DW770" s="16"/>
      <c r="DX770" s="16"/>
      <c r="DY770" s="16"/>
      <c r="DZ770" s="16"/>
      <c r="EA770" s="16"/>
      <c r="EB770" s="16"/>
      <c r="EC770" s="16"/>
      <c r="ED770" s="16"/>
      <c r="EE770" s="16"/>
      <c r="EF770" s="16"/>
      <c r="EG770" s="16"/>
      <c r="EH770" s="16"/>
      <c r="EI770" s="16"/>
      <c r="EJ770" s="16"/>
      <c r="EK770" s="16"/>
      <c r="EL770" s="16"/>
      <c r="EM770" s="16"/>
      <c r="EN770" s="16"/>
      <c r="EO770" s="16"/>
      <c r="EP770" s="16"/>
      <c r="EQ770" s="16"/>
      <c r="ER770" s="16"/>
      <c r="ES770" s="16"/>
      <c r="ET770" s="16"/>
      <c r="EU770" s="16"/>
      <c r="EV770" s="16"/>
      <c r="EW770" s="16"/>
      <c r="EX770" s="16"/>
      <c r="EY770" s="16"/>
      <c r="EZ770" s="16"/>
      <c r="FA770" s="16"/>
      <c r="FB770" s="16"/>
      <c r="FC770" s="16"/>
      <c r="FD770" s="16"/>
      <c r="FE770" s="16"/>
      <c r="FF770" s="16"/>
      <c r="FG770" s="16"/>
      <c r="FH770" s="16"/>
      <c r="FI770" s="16"/>
      <c r="FJ770" s="16"/>
      <c r="FK770" s="16"/>
      <c r="FL770" s="16"/>
      <c r="FM770" s="16"/>
      <c r="FN770" s="16"/>
      <c r="FO770" s="16"/>
      <c r="FP770" s="16"/>
      <c r="FQ770" s="16"/>
      <c r="FR770" s="16"/>
      <c r="FS770" s="16"/>
      <c r="FT770" s="16"/>
      <c r="FU770" s="16"/>
      <c r="FV770" s="16"/>
    </row>
    <row r="771" spans="3:178" ht="12.75"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6"/>
      <c r="DS771" s="16"/>
      <c r="DT771" s="16"/>
      <c r="DU771" s="16"/>
      <c r="DV771" s="16"/>
      <c r="DW771" s="16"/>
      <c r="DX771" s="16"/>
      <c r="DY771" s="16"/>
      <c r="DZ771" s="16"/>
      <c r="EA771" s="16"/>
      <c r="EB771" s="16"/>
      <c r="EC771" s="16"/>
      <c r="ED771" s="16"/>
      <c r="EE771" s="16"/>
      <c r="EF771" s="16"/>
      <c r="EG771" s="16"/>
      <c r="EH771" s="16"/>
      <c r="EI771" s="16"/>
      <c r="EJ771" s="16"/>
      <c r="EK771" s="16"/>
      <c r="EL771" s="16"/>
      <c r="EM771" s="16"/>
      <c r="EN771" s="16"/>
      <c r="EO771" s="16"/>
      <c r="EP771" s="16"/>
      <c r="EQ771" s="16"/>
      <c r="ER771" s="16"/>
      <c r="ES771" s="16"/>
      <c r="ET771" s="16"/>
      <c r="EU771" s="16"/>
      <c r="EV771" s="16"/>
      <c r="EW771" s="16"/>
      <c r="EX771" s="16"/>
      <c r="EY771" s="16"/>
      <c r="EZ771" s="16"/>
      <c r="FA771" s="16"/>
      <c r="FB771" s="16"/>
      <c r="FC771" s="16"/>
      <c r="FD771" s="16"/>
      <c r="FE771" s="16"/>
      <c r="FF771" s="16"/>
      <c r="FG771" s="16"/>
      <c r="FH771" s="16"/>
      <c r="FI771" s="16"/>
      <c r="FJ771" s="16"/>
      <c r="FK771" s="16"/>
      <c r="FL771" s="16"/>
      <c r="FM771" s="16"/>
      <c r="FN771" s="16"/>
      <c r="FO771" s="16"/>
      <c r="FP771" s="16"/>
      <c r="FQ771" s="16"/>
      <c r="FR771" s="16"/>
      <c r="FS771" s="16"/>
      <c r="FT771" s="16"/>
      <c r="FU771" s="16"/>
      <c r="FV771" s="16"/>
    </row>
    <row r="772" spans="3:178" ht="12.75"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  <c r="DV772" s="16"/>
      <c r="DW772" s="16"/>
      <c r="DX772" s="16"/>
      <c r="DY772" s="16"/>
      <c r="DZ772" s="16"/>
      <c r="EA772" s="16"/>
      <c r="EB772" s="16"/>
      <c r="EC772" s="16"/>
      <c r="ED772" s="16"/>
      <c r="EE772" s="16"/>
      <c r="EF772" s="16"/>
      <c r="EG772" s="16"/>
      <c r="EH772" s="16"/>
      <c r="EI772" s="16"/>
      <c r="EJ772" s="16"/>
      <c r="EK772" s="16"/>
      <c r="EL772" s="16"/>
      <c r="EM772" s="16"/>
      <c r="EN772" s="16"/>
      <c r="EO772" s="16"/>
      <c r="EP772" s="16"/>
      <c r="EQ772" s="16"/>
      <c r="ER772" s="16"/>
      <c r="ES772" s="16"/>
      <c r="ET772" s="16"/>
      <c r="EU772" s="16"/>
      <c r="EV772" s="16"/>
      <c r="EW772" s="16"/>
      <c r="EX772" s="16"/>
      <c r="EY772" s="16"/>
      <c r="EZ772" s="16"/>
      <c r="FA772" s="16"/>
      <c r="FB772" s="16"/>
      <c r="FC772" s="16"/>
      <c r="FD772" s="16"/>
      <c r="FE772" s="16"/>
      <c r="FF772" s="16"/>
      <c r="FG772" s="16"/>
      <c r="FH772" s="16"/>
      <c r="FI772" s="16"/>
      <c r="FJ772" s="16"/>
      <c r="FK772" s="16"/>
      <c r="FL772" s="16"/>
      <c r="FM772" s="16"/>
      <c r="FN772" s="16"/>
      <c r="FO772" s="16"/>
      <c r="FP772" s="16"/>
      <c r="FQ772" s="16"/>
      <c r="FR772" s="16"/>
      <c r="FS772" s="16"/>
      <c r="FT772" s="16"/>
      <c r="FU772" s="16"/>
      <c r="FV772" s="16"/>
    </row>
    <row r="773" spans="3:178" ht="12.75"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  <c r="FB773" s="16"/>
      <c r="FC773" s="16"/>
      <c r="FD773" s="16"/>
      <c r="FE773" s="16"/>
      <c r="FF773" s="16"/>
      <c r="FG773" s="16"/>
      <c r="FH773" s="16"/>
      <c r="FI773" s="16"/>
      <c r="FJ773" s="16"/>
      <c r="FK773" s="16"/>
      <c r="FL773" s="16"/>
      <c r="FM773" s="16"/>
      <c r="FN773" s="16"/>
      <c r="FO773" s="16"/>
      <c r="FP773" s="16"/>
      <c r="FQ773" s="16"/>
      <c r="FR773" s="16"/>
      <c r="FS773" s="16"/>
      <c r="FT773" s="16"/>
      <c r="FU773" s="16"/>
      <c r="FV773" s="16"/>
    </row>
    <row r="774" spans="3:178" ht="12.75"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  <c r="DV774" s="16"/>
      <c r="DW774" s="16"/>
      <c r="DX774" s="16"/>
      <c r="DY774" s="16"/>
      <c r="DZ774" s="16"/>
      <c r="EA774" s="16"/>
      <c r="EB774" s="16"/>
      <c r="EC774" s="16"/>
      <c r="ED774" s="16"/>
      <c r="EE774" s="16"/>
      <c r="EF774" s="16"/>
      <c r="EG774" s="16"/>
      <c r="EH774" s="16"/>
      <c r="EI774" s="16"/>
      <c r="EJ774" s="16"/>
      <c r="EK774" s="16"/>
      <c r="EL774" s="16"/>
      <c r="EM774" s="16"/>
      <c r="EN774" s="16"/>
      <c r="EO774" s="16"/>
      <c r="EP774" s="16"/>
      <c r="EQ774" s="16"/>
      <c r="ER774" s="16"/>
      <c r="ES774" s="16"/>
      <c r="ET774" s="16"/>
      <c r="EU774" s="16"/>
      <c r="EV774" s="16"/>
      <c r="EW774" s="16"/>
      <c r="EX774" s="16"/>
      <c r="EY774" s="16"/>
      <c r="EZ774" s="16"/>
      <c r="FA774" s="16"/>
      <c r="FB774" s="16"/>
      <c r="FC774" s="16"/>
      <c r="FD774" s="16"/>
      <c r="FE774" s="16"/>
      <c r="FF774" s="16"/>
      <c r="FG774" s="16"/>
      <c r="FH774" s="16"/>
      <c r="FI774" s="16"/>
      <c r="FJ774" s="16"/>
      <c r="FK774" s="16"/>
      <c r="FL774" s="16"/>
      <c r="FM774" s="16"/>
      <c r="FN774" s="16"/>
      <c r="FO774" s="16"/>
      <c r="FP774" s="16"/>
      <c r="FQ774" s="16"/>
      <c r="FR774" s="16"/>
      <c r="FS774" s="16"/>
      <c r="FT774" s="16"/>
      <c r="FU774" s="16"/>
      <c r="FV774" s="16"/>
    </row>
    <row r="775" spans="3:178" ht="12.75"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6"/>
      <c r="DS775" s="16"/>
      <c r="DT775" s="16"/>
      <c r="DU775" s="16"/>
      <c r="DV775" s="16"/>
      <c r="DW775" s="16"/>
      <c r="DX775" s="16"/>
      <c r="DY775" s="16"/>
      <c r="DZ775" s="16"/>
      <c r="EA775" s="16"/>
      <c r="EB775" s="16"/>
      <c r="EC775" s="16"/>
      <c r="ED775" s="16"/>
      <c r="EE775" s="16"/>
      <c r="EF775" s="16"/>
      <c r="EG775" s="16"/>
      <c r="EH775" s="16"/>
      <c r="EI775" s="16"/>
      <c r="EJ775" s="16"/>
      <c r="EK775" s="16"/>
      <c r="EL775" s="16"/>
      <c r="EM775" s="16"/>
      <c r="EN775" s="16"/>
      <c r="EO775" s="16"/>
      <c r="EP775" s="16"/>
      <c r="EQ775" s="16"/>
      <c r="ER775" s="16"/>
      <c r="ES775" s="16"/>
      <c r="ET775" s="16"/>
      <c r="EU775" s="16"/>
      <c r="EV775" s="16"/>
      <c r="EW775" s="16"/>
      <c r="EX775" s="16"/>
      <c r="EY775" s="16"/>
      <c r="EZ775" s="16"/>
      <c r="FA775" s="16"/>
      <c r="FB775" s="16"/>
      <c r="FC775" s="16"/>
      <c r="FD775" s="16"/>
      <c r="FE775" s="16"/>
      <c r="FF775" s="16"/>
      <c r="FG775" s="16"/>
      <c r="FH775" s="16"/>
      <c r="FI775" s="16"/>
      <c r="FJ775" s="16"/>
      <c r="FK775" s="16"/>
      <c r="FL775" s="16"/>
      <c r="FM775" s="16"/>
      <c r="FN775" s="16"/>
      <c r="FO775" s="16"/>
      <c r="FP775" s="16"/>
      <c r="FQ775" s="16"/>
      <c r="FR775" s="16"/>
      <c r="FS775" s="16"/>
      <c r="FT775" s="16"/>
      <c r="FU775" s="16"/>
      <c r="FV775" s="16"/>
    </row>
    <row r="776" spans="3:178" ht="12.75"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6"/>
      <c r="DS776" s="16"/>
      <c r="DT776" s="16"/>
      <c r="DU776" s="16"/>
      <c r="DV776" s="16"/>
      <c r="DW776" s="16"/>
      <c r="DX776" s="16"/>
      <c r="DY776" s="16"/>
      <c r="DZ776" s="16"/>
      <c r="EA776" s="16"/>
      <c r="EB776" s="16"/>
      <c r="EC776" s="16"/>
      <c r="ED776" s="16"/>
      <c r="EE776" s="16"/>
      <c r="EF776" s="16"/>
      <c r="EG776" s="16"/>
      <c r="EH776" s="16"/>
      <c r="EI776" s="16"/>
      <c r="EJ776" s="16"/>
      <c r="EK776" s="16"/>
      <c r="EL776" s="16"/>
      <c r="EM776" s="16"/>
      <c r="EN776" s="16"/>
      <c r="EO776" s="16"/>
      <c r="EP776" s="16"/>
      <c r="EQ776" s="16"/>
      <c r="ER776" s="16"/>
      <c r="ES776" s="16"/>
      <c r="ET776" s="16"/>
      <c r="EU776" s="16"/>
      <c r="EV776" s="16"/>
      <c r="EW776" s="16"/>
      <c r="EX776" s="16"/>
      <c r="EY776" s="16"/>
      <c r="EZ776" s="16"/>
      <c r="FA776" s="16"/>
      <c r="FB776" s="16"/>
      <c r="FC776" s="16"/>
      <c r="FD776" s="16"/>
      <c r="FE776" s="16"/>
      <c r="FF776" s="16"/>
      <c r="FG776" s="16"/>
      <c r="FH776" s="16"/>
      <c r="FI776" s="16"/>
      <c r="FJ776" s="16"/>
      <c r="FK776" s="16"/>
      <c r="FL776" s="16"/>
      <c r="FM776" s="16"/>
      <c r="FN776" s="16"/>
      <c r="FO776" s="16"/>
      <c r="FP776" s="16"/>
      <c r="FQ776" s="16"/>
      <c r="FR776" s="16"/>
      <c r="FS776" s="16"/>
      <c r="FT776" s="16"/>
      <c r="FU776" s="16"/>
      <c r="FV776" s="16"/>
    </row>
    <row r="777" spans="3:178" ht="12.75"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6"/>
      <c r="DS777" s="16"/>
      <c r="DT777" s="16"/>
      <c r="DU777" s="16"/>
      <c r="DV777" s="16"/>
      <c r="DW777" s="16"/>
      <c r="DX777" s="16"/>
      <c r="DY777" s="16"/>
      <c r="DZ777" s="16"/>
      <c r="EA777" s="16"/>
      <c r="EB777" s="16"/>
      <c r="EC777" s="16"/>
      <c r="ED777" s="16"/>
      <c r="EE777" s="16"/>
      <c r="EF777" s="16"/>
      <c r="EG777" s="16"/>
      <c r="EH777" s="16"/>
      <c r="EI777" s="16"/>
      <c r="EJ777" s="16"/>
      <c r="EK777" s="16"/>
      <c r="EL777" s="16"/>
      <c r="EM777" s="16"/>
      <c r="EN777" s="16"/>
      <c r="EO777" s="16"/>
      <c r="EP777" s="16"/>
      <c r="EQ777" s="16"/>
      <c r="ER777" s="16"/>
      <c r="ES777" s="16"/>
      <c r="ET777" s="16"/>
      <c r="EU777" s="16"/>
      <c r="EV777" s="16"/>
      <c r="EW777" s="16"/>
      <c r="EX777" s="16"/>
      <c r="EY777" s="16"/>
      <c r="EZ777" s="16"/>
      <c r="FA777" s="16"/>
      <c r="FB777" s="16"/>
      <c r="FC777" s="16"/>
      <c r="FD777" s="16"/>
      <c r="FE777" s="16"/>
      <c r="FF777" s="16"/>
      <c r="FG777" s="16"/>
      <c r="FH777" s="16"/>
      <c r="FI777" s="16"/>
      <c r="FJ777" s="16"/>
      <c r="FK777" s="16"/>
      <c r="FL777" s="16"/>
      <c r="FM777" s="16"/>
      <c r="FN777" s="16"/>
      <c r="FO777" s="16"/>
      <c r="FP777" s="16"/>
      <c r="FQ777" s="16"/>
      <c r="FR777" s="16"/>
      <c r="FS777" s="16"/>
      <c r="FT777" s="16"/>
      <c r="FU777" s="16"/>
      <c r="FV777" s="16"/>
    </row>
    <row r="778" spans="3:178" ht="12.75"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  <c r="DV778" s="16"/>
      <c r="DW778" s="16"/>
      <c r="DX778" s="16"/>
      <c r="DY778" s="16"/>
      <c r="DZ778" s="16"/>
      <c r="EA778" s="16"/>
      <c r="EB778" s="16"/>
      <c r="EC778" s="16"/>
      <c r="ED778" s="16"/>
      <c r="EE778" s="16"/>
      <c r="EF778" s="16"/>
      <c r="EG778" s="16"/>
      <c r="EH778" s="16"/>
      <c r="EI778" s="16"/>
      <c r="EJ778" s="16"/>
      <c r="EK778" s="16"/>
      <c r="EL778" s="16"/>
      <c r="EM778" s="16"/>
      <c r="EN778" s="16"/>
      <c r="EO778" s="16"/>
      <c r="EP778" s="16"/>
      <c r="EQ778" s="16"/>
      <c r="ER778" s="16"/>
      <c r="ES778" s="16"/>
      <c r="ET778" s="16"/>
      <c r="EU778" s="16"/>
      <c r="EV778" s="16"/>
      <c r="EW778" s="16"/>
      <c r="EX778" s="16"/>
      <c r="EY778" s="16"/>
      <c r="EZ778" s="16"/>
      <c r="FA778" s="16"/>
      <c r="FB778" s="16"/>
      <c r="FC778" s="16"/>
      <c r="FD778" s="16"/>
      <c r="FE778" s="16"/>
      <c r="FF778" s="16"/>
      <c r="FG778" s="16"/>
      <c r="FH778" s="16"/>
      <c r="FI778" s="16"/>
      <c r="FJ778" s="16"/>
      <c r="FK778" s="16"/>
      <c r="FL778" s="16"/>
      <c r="FM778" s="16"/>
      <c r="FN778" s="16"/>
      <c r="FO778" s="16"/>
      <c r="FP778" s="16"/>
      <c r="FQ778" s="16"/>
      <c r="FR778" s="16"/>
      <c r="FS778" s="16"/>
      <c r="FT778" s="16"/>
      <c r="FU778" s="16"/>
      <c r="FV778" s="16"/>
    </row>
    <row r="779" spans="3:178" ht="12.75"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  <c r="DV779" s="16"/>
      <c r="DW779" s="16"/>
      <c r="DX779" s="16"/>
      <c r="DY779" s="16"/>
      <c r="DZ779" s="16"/>
      <c r="EA779" s="16"/>
      <c r="EB779" s="16"/>
      <c r="EC779" s="16"/>
      <c r="ED779" s="16"/>
      <c r="EE779" s="16"/>
      <c r="EF779" s="16"/>
      <c r="EG779" s="16"/>
      <c r="EH779" s="16"/>
      <c r="EI779" s="16"/>
      <c r="EJ779" s="16"/>
      <c r="EK779" s="16"/>
      <c r="EL779" s="16"/>
      <c r="EM779" s="16"/>
      <c r="EN779" s="16"/>
      <c r="EO779" s="16"/>
      <c r="EP779" s="16"/>
      <c r="EQ779" s="16"/>
      <c r="ER779" s="16"/>
      <c r="ES779" s="16"/>
      <c r="ET779" s="16"/>
      <c r="EU779" s="16"/>
      <c r="EV779" s="16"/>
      <c r="EW779" s="16"/>
      <c r="EX779" s="16"/>
      <c r="EY779" s="16"/>
      <c r="EZ779" s="16"/>
      <c r="FA779" s="16"/>
      <c r="FB779" s="16"/>
      <c r="FC779" s="16"/>
      <c r="FD779" s="16"/>
      <c r="FE779" s="16"/>
      <c r="FF779" s="16"/>
      <c r="FG779" s="16"/>
      <c r="FH779" s="16"/>
      <c r="FI779" s="16"/>
      <c r="FJ779" s="16"/>
      <c r="FK779" s="16"/>
      <c r="FL779" s="16"/>
      <c r="FM779" s="16"/>
      <c r="FN779" s="16"/>
      <c r="FO779" s="16"/>
      <c r="FP779" s="16"/>
      <c r="FQ779" s="16"/>
      <c r="FR779" s="16"/>
      <c r="FS779" s="16"/>
      <c r="FT779" s="16"/>
      <c r="FU779" s="16"/>
      <c r="FV779" s="16"/>
    </row>
    <row r="780" spans="3:178" ht="12.75"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6"/>
      <c r="DS780" s="16"/>
      <c r="DT780" s="16"/>
      <c r="DU780" s="16"/>
      <c r="DV780" s="16"/>
      <c r="DW780" s="16"/>
      <c r="DX780" s="16"/>
      <c r="DY780" s="16"/>
      <c r="DZ780" s="16"/>
      <c r="EA780" s="16"/>
      <c r="EB780" s="16"/>
      <c r="EC780" s="16"/>
      <c r="ED780" s="16"/>
      <c r="EE780" s="16"/>
      <c r="EF780" s="16"/>
      <c r="EG780" s="16"/>
      <c r="EH780" s="16"/>
      <c r="EI780" s="16"/>
      <c r="EJ780" s="16"/>
      <c r="EK780" s="16"/>
      <c r="EL780" s="16"/>
      <c r="EM780" s="16"/>
      <c r="EN780" s="16"/>
      <c r="EO780" s="16"/>
      <c r="EP780" s="16"/>
      <c r="EQ780" s="16"/>
      <c r="ER780" s="16"/>
      <c r="ES780" s="16"/>
      <c r="ET780" s="16"/>
      <c r="EU780" s="16"/>
      <c r="EV780" s="16"/>
      <c r="EW780" s="16"/>
      <c r="EX780" s="16"/>
      <c r="EY780" s="16"/>
      <c r="EZ780" s="16"/>
      <c r="FA780" s="16"/>
      <c r="FB780" s="16"/>
      <c r="FC780" s="16"/>
      <c r="FD780" s="16"/>
      <c r="FE780" s="16"/>
      <c r="FF780" s="16"/>
      <c r="FG780" s="16"/>
      <c r="FH780" s="16"/>
      <c r="FI780" s="16"/>
      <c r="FJ780" s="16"/>
      <c r="FK780" s="16"/>
      <c r="FL780" s="16"/>
      <c r="FM780" s="16"/>
      <c r="FN780" s="16"/>
      <c r="FO780" s="16"/>
      <c r="FP780" s="16"/>
      <c r="FQ780" s="16"/>
      <c r="FR780" s="16"/>
      <c r="FS780" s="16"/>
      <c r="FT780" s="16"/>
      <c r="FU780" s="16"/>
      <c r="FV780" s="16"/>
    </row>
    <row r="781" spans="3:178" ht="12.75"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6"/>
      <c r="DS781" s="16"/>
      <c r="DT781" s="16"/>
      <c r="DU781" s="16"/>
      <c r="DV781" s="16"/>
      <c r="DW781" s="16"/>
      <c r="DX781" s="16"/>
      <c r="DY781" s="16"/>
      <c r="DZ781" s="16"/>
      <c r="EA781" s="16"/>
      <c r="EB781" s="16"/>
      <c r="EC781" s="16"/>
      <c r="ED781" s="16"/>
      <c r="EE781" s="16"/>
      <c r="EF781" s="16"/>
      <c r="EG781" s="16"/>
      <c r="EH781" s="16"/>
      <c r="EI781" s="16"/>
      <c r="EJ781" s="16"/>
      <c r="EK781" s="16"/>
      <c r="EL781" s="16"/>
      <c r="EM781" s="16"/>
      <c r="EN781" s="16"/>
      <c r="EO781" s="16"/>
      <c r="EP781" s="16"/>
      <c r="EQ781" s="16"/>
      <c r="ER781" s="16"/>
      <c r="ES781" s="16"/>
      <c r="ET781" s="16"/>
      <c r="EU781" s="16"/>
      <c r="EV781" s="16"/>
      <c r="EW781" s="16"/>
      <c r="EX781" s="16"/>
      <c r="EY781" s="16"/>
      <c r="EZ781" s="16"/>
      <c r="FA781" s="16"/>
      <c r="FB781" s="16"/>
      <c r="FC781" s="16"/>
      <c r="FD781" s="16"/>
      <c r="FE781" s="16"/>
      <c r="FF781" s="16"/>
      <c r="FG781" s="16"/>
      <c r="FH781" s="16"/>
      <c r="FI781" s="16"/>
      <c r="FJ781" s="16"/>
      <c r="FK781" s="16"/>
      <c r="FL781" s="16"/>
      <c r="FM781" s="16"/>
      <c r="FN781" s="16"/>
      <c r="FO781" s="16"/>
      <c r="FP781" s="16"/>
      <c r="FQ781" s="16"/>
      <c r="FR781" s="16"/>
      <c r="FS781" s="16"/>
      <c r="FT781" s="16"/>
      <c r="FU781" s="16"/>
      <c r="FV781" s="16"/>
    </row>
    <row r="782" spans="3:178" ht="12.75"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  <c r="DM782" s="16"/>
      <c r="DN782" s="16"/>
      <c r="DO782" s="16"/>
      <c r="DP782" s="16"/>
      <c r="DQ782" s="16"/>
      <c r="DR782" s="16"/>
      <c r="DS782" s="16"/>
      <c r="DT782" s="16"/>
      <c r="DU782" s="16"/>
      <c r="DV782" s="16"/>
      <c r="DW782" s="16"/>
      <c r="DX782" s="16"/>
      <c r="DY782" s="16"/>
      <c r="DZ782" s="16"/>
      <c r="EA782" s="16"/>
      <c r="EB782" s="16"/>
      <c r="EC782" s="16"/>
      <c r="ED782" s="16"/>
      <c r="EE782" s="16"/>
      <c r="EF782" s="16"/>
      <c r="EG782" s="16"/>
      <c r="EH782" s="16"/>
      <c r="EI782" s="16"/>
      <c r="EJ782" s="16"/>
      <c r="EK782" s="16"/>
      <c r="EL782" s="16"/>
      <c r="EM782" s="16"/>
      <c r="EN782" s="16"/>
      <c r="EO782" s="16"/>
      <c r="EP782" s="16"/>
      <c r="EQ782" s="16"/>
      <c r="ER782" s="16"/>
      <c r="ES782" s="16"/>
      <c r="ET782" s="16"/>
      <c r="EU782" s="16"/>
      <c r="EV782" s="16"/>
      <c r="EW782" s="16"/>
      <c r="EX782" s="16"/>
      <c r="EY782" s="16"/>
      <c r="EZ782" s="16"/>
      <c r="FA782" s="16"/>
      <c r="FB782" s="16"/>
      <c r="FC782" s="16"/>
      <c r="FD782" s="16"/>
      <c r="FE782" s="16"/>
      <c r="FF782" s="16"/>
      <c r="FG782" s="16"/>
      <c r="FH782" s="16"/>
      <c r="FI782" s="16"/>
      <c r="FJ782" s="16"/>
      <c r="FK782" s="16"/>
      <c r="FL782" s="16"/>
      <c r="FM782" s="16"/>
      <c r="FN782" s="16"/>
      <c r="FO782" s="16"/>
      <c r="FP782" s="16"/>
      <c r="FQ782" s="16"/>
      <c r="FR782" s="16"/>
      <c r="FS782" s="16"/>
      <c r="FT782" s="16"/>
      <c r="FU782" s="16"/>
      <c r="FV782" s="16"/>
    </row>
    <row r="783" spans="3:178" ht="12.75"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6"/>
      <c r="DS783" s="16"/>
      <c r="DT783" s="16"/>
      <c r="DU783" s="16"/>
      <c r="DV783" s="16"/>
      <c r="DW783" s="16"/>
      <c r="DX783" s="16"/>
      <c r="DY783" s="16"/>
      <c r="DZ783" s="16"/>
      <c r="EA783" s="16"/>
      <c r="EB783" s="16"/>
      <c r="EC783" s="16"/>
      <c r="ED783" s="16"/>
      <c r="EE783" s="16"/>
      <c r="EF783" s="16"/>
      <c r="EG783" s="16"/>
      <c r="EH783" s="16"/>
      <c r="EI783" s="16"/>
      <c r="EJ783" s="16"/>
      <c r="EK783" s="16"/>
      <c r="EL783" s="16"/>
      <c r="EM783" s="16"/>
      <c r="EN783" s="16"/>
      <c r="EO783" s="16"/>
      <c r="EP783" s="16"/>
      <c r="EQ783" s="16"/>
      <c r="ER783" s="16"/>
      <c r="ES783" s="16"/>
      <c r="ET783" s="16"/>
      <c r="EU783" s="16"/>
      <c r="EV783" s="16"/>
      <c r="EW783" s="16"/>
      <c r="EX783" s="16"/>
      <c r="EY783" s="16"/>
      <c r="EZ783" s="16"/>
      <c r="FA783" s="16"/>
      <c r="FB783" s="16"/>
      <c r="FC783" s="16"/>
      <c r="FD783" s="16"/>
      <c r="FE783" s="16"/>
      <c r="FF783" s="16"/>
      <c r="FG783" s="16"/>
      <c r="FH783" s="16"/>
      <c r="FI783" s="16"/>
      <c r="FJ783" s="16"/>
      <c r="FK783" s="16"/>
      <c r="FL783" s="16"/>
      <c r="FM783" s="16"/>
      <c r="FN783" s="16"/>
      <c r="FO783" s="16"/>
      <c r="FP783" s="16"/>
      <c r="FQ783" s="16"/>
      <c r="FR783" s="16"/>
      <c r="FS783" s="16"/>
      <c r="FT783" s="16"/>
      <c r="FU783" s="16"/>
      <c r="FV783" s="16"/>
    </row>
    <row r="784" spans="3:178" ht="12.75"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  <c r="FB784" s="16"/>
      <c r="FC784" s="16"/>
      <c r="FD784" s="16"/>
      <c r="FE784" s="16"/>
      <c r="FF784" s="16"/>
      <c r="FG784" s="16"/>
      <c r="FH784" s="16"/>
      <c r="FI784" s="16"/>
      <c r="FJ784" s="16"/>
      <c r="FK784" s="16"/>
      <c r="FL784" s="16"/>
      <c r="FM784" s="16"/>
      <c r="FN784" s="16"/>
      <c r="FO784" s="16"/>
      <c r="FP784" s="16"/>
      <c r="FQ784" s="16"/>
      <c r="FR784" s="16"/>
      <c r="FS784" s="16"/>
      <c r="FT784" s="16"/>
      <c r="FU784" s="16"/>
      <c r="FV784" s="16"/>
    </row>
    <row r="785" spans="3:178" ht="12.75"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  <c r="FB785" s="16"/>
      <c r="FC785" s="16"/>
      <c r="FD785" s="16"/>
      <c r="FE785" s="16"/>
      <c r="FF785" s="16"/>
      <c r="FG785" s="16"/>
      <c r="FH785" s="16"/>
      <c r="FI785" s="16"/>
      <c r="FJ785" s="16"/>
      <c r="FK785" s="16"/>
      <c r="FL785" s="16"/>
      <c r="FM785" s="16"/>
      <c r="FN785" s="16"/>
      <c r="FO785" s="16"/>
      <c r="FP785" s="16"/>
      <c r="FQ785" s="16"/>
      <c r="FR785" s="16"/>
      <c r="FS785" s="16"/>
      <c r="FT785" s="16"/>
      <c r="FU785" s="16"/>
      <c r="FV785" s="16"/>
    </row>
    <row r="786" spans="3:178" ht="12.75"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6"/>
      <c r="DS786" s="16"/>
      <c r="DT786" s="16"/>
      <c r="DU786" s="16"/>
      <c r="DV786" s="16"/>
      <c r="DW786" s="16"/>
      <c r="DX786" s="16"/>
      <c r="DY786" s="16"/>
      <c r="DZ786" s="16"/>
      <c r="EA786" s="16"/>
      <c r="EB786" s="16"/>
      <c r="EC786" s="16"/>
      <c r="ED786" s="16"/>
      <c r="EE786" s="16"/>
      <c r="EF786" s="16"/>
      <c r="EG786" s="16"/>
      <c r="EH786" s="16"/>
      <c r="EI786" s="16"/>
      <c r="EJ786" s="16"/>
      <c r="EK786" s="16"/>
      <c r="EL786" s="16"/>
      <c r="EM786" s="16"/>
      <c r="EN786" s="16"/>
      <c r="EO786" s="16"/>
      <c r="EP786" s="16"/>
      <c r="EQ786" s="16"/>
      <c r="ER786" s="16"/>
      <c r="ES786" s="16"/>
      <c r="ET786" s="16"/>
      <c r="EU786" s="16"/>
      <c r="EV786" s="16"/>
      <c r="EW786" s="16"/>
      <c r="EX786" s="16"/>
      <c r="EY786" s="16"/>
      <c r="EZ786" s="16"/>
      <c r="FA786" s="16"/>
      <c r="FB786" s="16"/>
      <c r="FC786" s="16"/>
      <c r="FD786" s="16"/>
      <c r="FE786" s="16"/>
      <c r="FF786" s="16"/>
      <c r="FG786" s="16"/>
      <c r="FH786" s="16"/>
      <c r="FI786" s="16"/>
      <c r="FJ786" s="16"/>
      <c r="FK786" s="16"/>
      <c r="FL786" s="16"/>
      <c r="FM786" s="16"/>
      <c r="FN786" s="16"/>
      <c r="FO786" s="16"/>
      <c r="FP786" s="16"/>
      <c r="FQ786" s="16"/>
      <c r="FR786" s="16"/>
      <c r="FS786" s="16"/>
      <c r="FT786" s="16"/>
      <c r="FU786" s="16"/>
      <c r="FV786" s="16"/>
    </row>
    <row r="787" spans="3:178" ht="12.75"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  <c r="DV787" s="16"/>
      <c r="DW787" s="16"/>
      <c r="DX787" s="16"/>
      <c r="DY787" s="16"/>
      <c r="DZ787" s="16"/>
      <c r="EA787" s="16"/>
      <c r="EB787" s="16"/>
      <c r="EC787" s="16"/>
      <c r="ED787" s="16"/>
      <c r="EE787" s="16"/>
      <c r="EF787" s="16"/>
      <c r="EG787" s="16"/>
      <c r="EH787" s="16"/>
      <c r="EI787" s="16"/>
      <c r="EJ787" s="16"/>
      <c r="EK787" s="16"/>
      <c r="EL787" s="16"/>
      <c r="EM787" s="16"/>
      <c r="EN787" s="16"/>
      <c r="EO787" s="16"/>
      <c r="EP787" s="16"/>
      <c r="EQ787" s="16"/>
      <c r="ER787" s="16"/>
      <c r="ES787" s="16"/>
      <c r="ET787" s="16"/>
      <c r="EU787" s="16"/>
      <c r="EV787" s="16"/>
      <c r="EW787" s="16"/>
      <c r="EX787" s="16"/>
      <c r="EY787" s="16"/>
      <c r="EZ787" s="16"/>
      <c r="FA787" s="16"/>
      <c r="FB787" s="16"/>
      <c r="FC787" s="16"/>
      <c r="FD787" s="16"/>
      <c r="FE787" s="16"/>
      <c r="FF787" s="16"/>
      <c r="FG787" s="16"/>
      <c r="FH787" s="16"/>
      <c r="FI787" s="16"/>
      <c r="FJ787" s="16"/>
      <c r="FK787" s="16"/>
      <c r="FL787" s="16"/>
      <c r="FM787" s="16"/>
      <c r="FN787" s="16"/>
      <c r="FO787" s="16"/>
      <c r="FP787" s="16"/>
      <c r="FQ787" s="16"/>
      <c r="FR787" s="16"/>
      <c r="FS787" s="16"/>
      <c r="FT787" s="16"/>
      <c r="FU787" s="16"/>
      <c r="FV787" s="16"/>
    </row>
    <row r="788" spans="3:178" ht="12.75"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6"/>
      <c r="DS788" s="16"/>
      <c r="DT788" s="16"/>
      <c r="DU788" s="16"/>
      <c r="DV788" s="16"/>
      <c r="DW788" s="16"/>
      <c r="DX788" s="16"/>
      <c r="DY788" s="16"/>
      <c r="DZ788" s="16"/>
      <c r="EA788" s="16"/>
      <c r="EB788" s="16"/>
      <c r="EC788" s="16"/>
      <c r="ED788" s="16"/>
      <c r="EE788" s="16"/>
      <c r="EF788" s="16"/>
      <c r="EG788" s="16"/>
      <c r="EH788" s="16"/>
      <c r="EI788" s="16"/>
      <c r="EJ788" s="16"/>
      <c r="EK788" s="16"/>
      <c r="EL788" s="16"/>
      <c r="EM788" s="16"/>
      <c r="EN788" s="16"/>
      <c r="EO788" s="16"/>
      <c r="EP788" s="16"/>
      <c r="EQ788" s="16"/>
      <c r="ER788" s="16"/>
      <c r="ES788" s="16"/>
      <c r="ET788" s="16"/>
      <c r="EU788" s="16"/>
      <c r="EV788" s="16"/>
      <c r="EW788" s="16"/>
      <c r="EX788" s="16"/>
      <c r="EY788" s="16"/>
      <c r="EZ788" s="16"/>
      <c r="FA788" s="16"/>
      <c r="FB788" s="16"/>
      <c r="FC788" s="16"/>
      <c r="FD788" s="16"/>
      <c r="FE788" s="16"/>
      <c r="FF788" s="16"/>
      <c r="FG788" s="16"/>
      <c r="FH788" s="16"/>
      <c r="FI788" s="16"/>
      <c r="FJ788" s="16"/>
      <c r="FK788" s="16"/>
      <c r="FL788" s="16"/>
      <c r="FM788" s="16"/>
      <c r="FN788" s="16"/>
      <c r="FO788" s="16"/>
      <c r="FP788" s="16"/>
      <c r="FQ788" s="16"/>
      <c r="FR788" s="16"/>
      <c r="FS788" s="16"/>
      <c r="FT788" s="16"/>
      <c r="FU788" s="16"/>
      <c r="FV788" s="16"/>
    </row>
    <row r="789" spans="3:178" ht="12.75"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</row>
    <row r="790" spans="3:178" ht="12.75"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6"/>
      <c r="DS790" s="16"/>
      <c r="DT790" s="16"/>
      <c r="DU790" s="16"/>
      <c r="DV790" s="16"/>
      <c r="DW790" s="16"/>
      <c r="DX790" s="16"/>
      <c r="DY790" s="16"/>
      <c r="DZ790" s="16"/>
      <c r="EA790" s="16"/>
      <c r="EB790" s="16"/>
      <c r="EC790" s="16"/>
      <c r="ED790" s="16"/>
      <c r="EE790" s="16"/>
      <c r="EF790" s="16"/>
      <c r="EG790" s="16"/>
      <c r="EH790" s="16"/>
      <c r="EI790" s="16"/>
      <c r="EJ790" s="16"/>
      <c r="EK790" s="16"/>
      <c r="EL790" s="16"/>
      <c r="EM790" s="16"/>
      <c r="EN790" s="16"/>
      <c r="EO790" s="16"/>
      <c r="EP790" s="16"/>
      <c r="EQ790" s="16"/>
      <c r="ER790" s="16"/>
      <c r="ES790" s="16"/>
      <c r="ET790" s="16"/>
      <c r="EU790" s="16"/>
      <c r="EV790" s="16"/>
      <c r="EW790" s="16"/>
      <c r="EX790" s="16"/>
      <c r="EY790" s="16"/>
      <c r="EZ790" s="16"/>
      <c r="FA790" s="16"/>
      <c r="FB790" s="16"/>
      <c r="FC790" s="16"/>
      <c r="FD790" s="16"/>
      <c r="FE790" s="16"/>
      <c r="FF790" s="16"/>
      <c r="FG790" s="16"/>
      <c r="FH790" s="16"/>
      <c r="FI790" s="16"/>
      <c r="FJ790" s="16"/>
      <c r="FK790" s="16"/>
      <c r="FL790" s="16"/>
      <c r="FM790" s="16"/>
      <c r="FN790" s="16"/>
      <c r="FO790" s="16"/>
      <c r="FP790" s="16"/>
      <c r="FQ790" s="16"/>
      <c r="FR790" s="16"/>
      <c r="FS790" s="16"/>
      <c r="FT790" s="16"/>
      <c r="FU790" s="16"/>
      <c r="FV790" s="16"/>
    </row>
    <row r="791" spans="3:178" ht="12.75"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D791" s="16"/>
      <c r="FE791" s="16"/>
      <c r="FF791" s="16"/>
      <c r="FG791" s="16"/>
      <c r="FH791" s="16"/>
      <c r="FI791" s="16"/>
      <c r="FJ791" s="16"/>
      <c r="FK791" s="16"/>
      <c r="FL791" s="16"/>
      <c r="FM791" s="16"/>
      <c r="FN791" s="16"/>
      <c r="FO791" s="16"/>
      <c r="FP791" s="16"/>
      <c r="FQ791" s="16"/>
      <c r="FR791" s="16"/>
      <c r="FS791" s="16"/>
      <c r="FT791" s="16"/>
      <c r="FU791" s="16"/>
      <c r="FV791" s="16"/>
    </row>
    <row r="792" spans="3:178" ht="12.75"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  <c r="FB792" s="16"/>
      <c r="FC792" s="16"/>
      <c r="FD792" s="16"/>
      <c r="FE792" s="16"/>
      <c r="FF792" s="16"/>
      <c r="FG792" s="16"/>
      <c r="FH792" s="16"/>
      <c r="FI792" s="16"/>
      <c r="FJ792" s="16"/>
      <c r="FK792" s="16"/>
      <c r="FL792" s="16"/>
      <c r="FM792" s="16"/>
      <c r="FN792" s="16"/>
      <c r="FO792" s="16"/>
      <c r="FP792" s="16"/>
      <c r="FQ792" s="16"/>
      <c r="FR792" s="16"/>
      <c r="FS792" s="16"/>
      <c r="FT792" s="16"/>
      <c r="FU792" s="16"/>
      <c r="FV792" s="16"/>
    </row>
    <row r="793" spans="3:178" ht="12.75"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</row>
    <row r="794" spans="3:178" ht="12.75"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D794" s="16"/>
      <c r="FE794" s="16"/>
      <c r="FF794" s="16"/>
      <c r="FG794" s="16"/>
      <c r="FH794" s="16"/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</row>
    <row r="795" spans="3:178" ht="12.75"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</row>
    <row r="796" spans="3:178" ht="12.75"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  <c r="DV796" s="16"/>
      <c r="DW796" s="16"/>
      <c r="DX796" s="16"/>
      <c r="DY796" s="16"/>
      <c r="DZ796" s="16"/>
      <c r="EA796" s="16"/>
      <c r="EB796" s="16"/>
      <c r="EC796" s="16"/>
      <c r="ED796" s="16"/>
      <c r="EE796" s="16"/>
      <c r="EF796" s="16"/>
      <c r="EG796" s="16"/>
      <c r="EH796" s="16"/>
      <c r="EI796" s="16"/>
      <c r="EJ796" s="16"/>
      <c r="EK796" s="16"/>
      <c r="EL796" s="16"/>
      <c r="EM796" s="16"/>
      <c r="EN796" s="16"/>
      <c r="EO796" s="16"/>
      <c r="EP796" s="16"/>
      <c r="EQ796" s="16"/>
      <c r="ER796" s="16"/>
      <c r="ES796" s="16"/>
      <c r="ET796" s="16"/>
      <c r="EU796" s="16"/>
      <c r="EV796" s="16"/>
      <c r="EW796" s="16"/>
      <c r="EX796" s="16"/>
      <c r="EY796" s="16"/>
      <c r="EZ796" s="16"/>
      <c r="FA796" s="16"/>
      <c r="FB796" s="16"/>
      <c r="FC796" s="16"/>
      <c r="FD796" s="16"/>
      <c r="FE796" s="16"/>
      <c r="FF796" s="16"/>
      <c r="FG796" s="16"/>
      <c r="FH796" s="16"/>
      <c r="FI796" s="16"/>
      <c r="FJ796" s="16"/>
      <c r="FK796" s="16"/>
      <c r="FL796" s="16"/>
      <c r="FM796" s="16"/>
      <c r="FN796" s="16"/>
      <c r="FO796" s="16"/>
      <c r="FP796" s="16"/>
      <c r="FQ796" s="16"/>
      <c r="FR796" s="16"/>
      <c r="FS796" s="16"/>
      <c r="FT796" s="16"/>
      <c r="FU796" s="16"/>
      <c r="FV796" s="16"/>
    </row>
    <row r="797" spans="3:178" ht="12.75"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  <c r="FB797" s="16"/>
      <c r="FC797" s="16"/>
      <c r="FD797" s="16"/>
      <c r="FE797" s="16"/>
      <c r="FF797" s="16"/>
      <c r="FG797" s="16"/>
      <c r="FH797" s="16"/>
      <c r="FI797" s="16"/>
      <c r="FJ797" s="16"/>
      <c r="FK797" s="16"/>
      <c r="FL797" s="16"/>
      <c r="FM797" s="16"/>
      <c r="FN797" s="16"/>
      <c r="FO797" s="16"/>
      <c r="FP797" s="16"/>
      <c r="FQ797" s="16"/>
      <c r="FR797" s="16"/>
      <c r="FS797" s="16"/>
      <c r="FT797" s="16"/>
      <c r="FU797" s="16"/>
      <c r="FV797" s="16"/>
    </row>
    <row r="798" spans="3:178" ht="12.75"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  <c r="DG798" s="16"/>
      <c r="DH798" s="16"/>
      <c r="DI798" s="16"/>
      <c r="DJ798" s="16"/>
      <c r="DK798" s="16"/>
      <c r="DL798" s="16"/>
      <c r="DM798" s="16"/>
      <c r="DN798" s="16"/>
      <c r="DO798" s="16"/>
      <c r="DP798" s="16"/>
      <c r="DQ798" s="16"/>
      <c r="DR798" s="16"/>
      <c r="DS798" s="16"/>
      <c r="DT798" s="16"/>
      <c r="DU798" s="16"/>
      <c r="DV798" s="16"/>
      <c r="DW798" s="16"/>
      <c r="DX798" s="16"/>
      <c r="DY798" s="16"/>
      <c r="DZ798" s="16"/>
      <c r="EA798" s="16"/>
      <c r="EB798" s="16"/>
      <c r="EC798" s="16"/>
      <c r="ED798" s="16"/>
      <c r="EE798" s="16"/>
      <c r="EF798" s="16"/>
      <c r="EG798" s="16"/>
      <c r="EH798" s="16"/>
      <c r="EI798" s="16"/>
      <c r="EJ798" s="16"/>
      <c r="EK798" s="16"/>
      <c r="EL798" s="16"/>
      <c r="EM798" s="16"/>
      <c r="EN798" s="16"/>
      <c r="EO798" s="16"/>
      <c r="EP798" s="16"/>
      <c r="EQ798" s="16"/>
      <c r="ER798" s="16"/>
      <c r="ES798" s="16"/>
      <c r="ET798" s="16"/>
      <c r="EU798" s="16"/>
      <c r="EV798" s="16"/>
      <c r="EW798" s="16"/>
      <c r="EX798" s="16"/>
      <c r="EY798" s="16"/>
      <c r="EZ798" s="16"/>
      <c r="FA798" s="16"/>
      <c r="FB798" s="16"/>
      <c r="FC798" s="16"/>
      <c r="FD798" s="16"/>
      <c r="FE798" s="16"/>
      <c r="FF798" s="16"/>
      <c r="FG798" s="16"/>
      <c r="FH798" s="16"/>
      <c r="FI798" s="16"/>
      <c r="FJ798" s="16"/>
      <c r="FK798" s="16"/>
      <c r="FL798" s="16"/>
      <c r="FM798" s="16"/>
      <c r="FN798" s="16"/>
      <c r="FO798" s="16"/>
      <c r="FP798" s="16"/>
      <c r="FQ798" s="16"/>
      <c r="FR798" s="16"/>
      <c r="FS798" s="16"/>
      <c r="FT798" s="16"/>
      <c r="FU798" s="16"/>
      <c r="FV798" s="16"/>
    </row>
    <row r="799" spans="3:178" ht="12.75"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  <c r="DY799" s="16"/>
      <c r="DZ799" s="16"/>
      <c r="EA799" s="16"/>
      <c r="EB799" s="16"/>
      <c r="EC799" s="16"/>
      <c r="ED799" s="16"/>
      <c r="EE799" s="16"/>
      <c r="EF799" s="16"/>
      <c r="EG799" s="16"/>
      <c r="EH799" s="16"/>
      <c r="EI799" s="16"/>
      <c r="EJ799" s="16"/>
      <c r="EK799" s="16"/>
      <c r="EL799" s="16"/>
      <c r="EM799" s="16"/>
      <c r="EN799" s="16"/>
      <c r="EO799" s="16"/>
      <c r="EP799" s="16"/>
      <c r="EQ799" s="16"/>
      <c r="ER799" s="16"/>
      <c r="ES799" s="16"/>
      <c r="ET799" s="16"/>
      <c r="EU799" s="16"/>
      <c r="EV799" s="16"/>
      <c r="EW799" s="16"/>
      <c r="EX799" s="16"/>
      <c r="EY799" s="16"/>
      <c r="EZ799" s="16"/>
      <c r="FA799" s="16"/>
      <c r="FB799" s="16"/>
      <c r="FC799" s="16"/>
      <c r="FD799" s="16"/>
      <c r="FE799" s="16"/>
      <c r="FF799" s="16"/>
      <c r="FG799" s="16"/>
      <c r="FH799" s="16"/>
      <c r="FI799" s="16"/>
      <c r="FJ799" s="16"/>
      <c r="FK799" s="16"/>
      <c r="FL799" s="16"/>
      <c r="FM799" s="16"/>
      <c r="FN799" s="16"/>
      <c r="FO799" s="16"/>
      <c r="FP799" s="16"/>
      <c r="FQ799" s="16"/>
      <c r="FR799" s="16"/>
      <c r="FS799" s="16"/>
      <c r="FT799" s="16"/>
      <c r="FU799" s="16"/>
      <c r="FV799" s="16"/>
    </row>
    <row r="800" spans="3:178" ht="12.75"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  <c r="DG800" s="16"/>
      <c r="DH800" s="16"/>
      <c r="DI800" s="16"/>
      <c r="DJ800" s="16"/>
      <c r="DK800" s="16"/>
      <c r="DL800" s="16"/>
      <c r="DM800" s="16"/>
      <c r="DN800" s="16"/>
      <c r="DO800" s="16"/>
      <c r="DP800" s="16"/>
      <c r="DQ800" s="16"/>
      <c r="DR800" s="16"/>
      <c r="DS800" s="16"/>
      <c r="DT800" s="16"/>
      <c r="DU800" s="16"/>
      <c r="DV800" s="16"/>
      <c r="DW800" s="16"/>
      <c r="DX800" s="16"/>
      <c r="DY800" s="16"/>
      <c r="DZ800" s="16"/>
      <c r="EA800" s="16"/>
      <c r="EB800" s="16"/>
      <c r="EC800" s="16"/>
      <c r="ED800" s="16"/>
      <c r="EE800" s="16"/>
      <c r="EF800" s="16"/>
      <c r="EG800" s="16"/>
      <c r="EH800" s="16"/>
      <c r="EI800" s="16"/>
      <c r="EJ800" s="16"/>
      <c r="EK800" s="16"/>
      <c r="EL800" s="16"/>
      <c r="EM800" s="16"/>
      <c r="EN800" s="16"/>
      <c r="EO800" s="16"/>
      <c r="EP800" s="16"/>
      <c r="EQ800" s="16"/>
      <c r="ER800" s="16"/>
      <c r="ES800" s="16"/>
      <c r="ET800" s="16"/>
      <c r="EU800" s="16"/>
      <c r="EV800" s="16"/>
      <c r="EW800" s="16"/>
      <c r="EX800" s="16"/>
      <c r="EY800" s="16"/>
      <c r="EZ800" s="16"/>
      <c r="FA800" s="16"/>
      <c r="FB800" s="16"/>
      <c r="FC800" s="16"/>
      <c r="FD800" s="16"/>
      <c r="FE800" s="16"/>
      <c r="FF800" s="16"/>
      <c r="FG800" s="16"/>
      <c r="FH800" s="16"/>
      <c r="FI800" s="16"/>
      <c r="FJ800" s="16"/>
      <c r="FK800" s="16"/>
      <c r="FL800" s="16"/>
      <c r="FM800" s="16"/>
      <c r="FN800" s="16"/>
      <c r="FO800" s="16"/>
      <c r="FP800" s="16"/>
      <c r="FQ800" s="16"/>
      <c r="FR800" s="16"/>
      <c r="FS800" s="16"/>
      <c r="FT800" s="16"/>
      <c r="FU800" s="16"/>
      <c r="FV800" s="16"/>
    </row>
    <row r="801" spans="3:178" ht="12.75"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</row>
    <row r="802" spans="3:178" ht="12.75"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  <c r="DV802" s="16"/>
      <c r="DW802" s="16"/>
      <c r="DX802" s="16"/>
      <c r="DY802" s="16"/>
      <c r="DZ802" s="16"/>
      <c r="EA802" s="16"/>
      <c r="EB802" s="16"/>
      <c r="EC802" s="16"/>
      <c r="ED802" s="16"/>
      <c r="EE802" s="16"/>
      <c r="EF802" s="16"/>
      <c r="EG802" s="16"/>
      <c r="EH802" s="16"/>
      <c r="EI802" s="16"/>
      <c r="EJ802" s="16"/>
      <c r="EK802" s="16"/>
      <c r="EL802" s="16"/>
      <c r="EM802" s="16"/>
      <c r="EN802" s="16"/>
      <c r="EO802" s="16"/>
      <c r="EP802" s="16"/>
      <c r="EQ802" s="16"/>
      <c r="ER802" s="16"/>
      <c r="ES802" s="16"/>
      <c r="ET802" s="16"/>
      <c r="EU802" s="16"/>
      <c r="EV802" s="16"/>
      <c r="EW802" s="16"/>
      <c r="EX802" s="16"/>
      <c r="EY802" s="16"/>
      <c r="EZ802" s="16"/>
      <c r="FA802" s="16"/>
      <c r="FB802" s="16"/>
      <c r="FC802" s="16"/>
      <c r="FD802" s="16"/>
      <c r="FE802" s="16"/>
      <c r="FF802" s="16"/>
      <c r="FG802" s="16"/>
      <c r="FH802" s="16"/>
      <c r="FI802" s="16"/>
      <c r="FJ802" s="16"/>
      <c r="FK802" s="16"/>
      <c r="FL802" s="16"/>
      <c r="FM802" s="16"/>
      <c r="FN802" s="16"/>
      <c r="FO802" s="16"/>
      <c r="FP802" s="16"/>
      <c r="FQ802" s="16"/>
      <c r="FR802" s="16"/>
      <c r="FS802" s="16"/>
      <c r="FT802" s="16"/>
      <c r="FU802" s="16"/>
      <c r="FV802" s="16"/>
    </row>
    <row r="803" spans="3:178" ht="12.75"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  <c r="DV803" s="16"/>
      <c r="DW803" s="16"/>
      <c r="DX803" s="16"/>
      <c r="DY803" s="16"/>
      <c r="DZ803" s="16"/>
      <c r="EA803" s="16"/>
      <c r="EB803" s="16"/>
      <c r="EC803" s="16"/>
      <c r="ED803" s="16"/>
      <c r="EE803" s="16"/>
      <c r="EF803" s="16"/>
      <c r="EG803" s="16"/>
      <c r="EH803" s="16"/>
      <c r="EI803" s="16"/>
      <c r="EJ803" s="16"/>
      <c r="EK803" s="16"/>
      <c r="EL803" s="16"/>
      <c r="EM803" s="16"/>
      <c r="EN803" s="16"/>
      <c r="EO803" s="16"/>
      <c r="EP803" s="16"/>
      <c r="EQ803" s="16"/>
      <c r="ER803" s="16"/>
      <c r="ES803" s="16"/>
      <c r="ET803" s="16"/>
      <c r="EU803" s="16"/>
      <c r="EV803" s="16"/>
      <c r="EW803" s="16"/>
      <c r="EX803" s="16"/>
      <c r="EY803" s="16"/>
      <c r="EZ803" s="16"/>
      <c r="FA803" s="16"/>
      <c r="FB803" s="16"/>
      <c r="FC803" s="16"/>
      <c r="FD803" s="16"/>
      <c r="FE803" s="16"/>
      <c r="FF803" s="16"/>
      <c r="FG803" s="16"/>
      <c r="FH803" s="16"/>
      <c r="FI803" s="16"/>
      <c r="FJ803" s="16"/>
      <c r="FK803" s="16"/>
      <c r="FL803" s="16"/>
      <c r="FM803" s="16"/>
      <c r="FN803" s="16"/>
      <c r="FO803" s="16"/>
      <c r="FP803" s="16"/>
      <c r="FQ803" s="16"/>
      <c r="FR803" s="16"/>
      <c r="FS803" s="16"/>
      <c r="FT803" s="16"/>
      <c r="FU803" s="16"/>
      <c r="FV803" s="16"/>
    </row>
    <row r="804" spans="3:178" ht="12.75"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  <c r="DV804" s="16"/>
      <c r="DW804" s="16"/>
      <c r="DX804" s="16"/>
      <c r="DY804" s="16"/>
      <c r="DZ804" s="16"/>
      <c r="EA804" s="16"/>
      <c r="EB804" s="16"/>
      <c r="EC804" s="16"/>
      <c r="ED804" s="16"/>
      <c r="EE804" s="16"/>
      <c r="EF804" s="16"/>
      <c r="EG804" s="16"/>
      <c r="EH804" s="16"/>
      <c r="EI804" s="16"/>
      <c r="EJ804" s="16"/>
      <c r="EK804" s="16"/>
      <c r="EL804" s="16"/>
      <c r="EM804" s="16"/>
      <c r="EN804" s="16"/>
      <c r="EO804" s="16"/>
      <c r="EP804" s="16"/>
      <c r="EQ804" s="16"/>
      <c r="ER804" s="16"/>
      <c r="ES804" s="16"/>
      <c r="ET804" s="16"/>
      <c r="EU804" s="16"/>
      <c r="EV804" s="16"/>
      <c r="EW804" s="16"/>
      <c r="EX804" s="16"/>
      <c r="EY804" s="16"/>
      <c r="EZ804" s="16"/>
      <c r="FA804" s="16"/>
      <c r="FB804" s="16"/>
      <c r="FC804" s="16"/>
      <c r="FD804" s="16"/>
      <c r="FE804" s="16"/>
      <c r="FF804" s="16"/>
      <c r="FG804" s="16"/>
      <c r="FH804" s="16"/>
      <c r="FI804" s="16"/>
      <c r="FJ804" s="16"/>
      <c r="FK804" s="16"/>
      <c r="FL804" s="16"/>
      <c r="FM804" s="16"/>
      <c r="FN804" s="16"/>
      <c r="FO804" s="16"/>
      <c r="FP804" s="16"/>
      <c r="FQ804" s="16"/>
      <c r="FR804" s="16"/>
      <c r="FS804" s="16"/>
      <c r="FT804" s="16"/>
      <c r="FU804" s="16"/>
      <c r="FV804" s="16"/>
    </row>
    <row r="805" spans="3:178" ht="12.75"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  <c r="DV805" s="16"/>
      <c r="DW805" s="16"/>
      <c r="DX805" s="16"/>
      <c r="DY805" s="16"/>
      <c r="DZ805" s="16"/>
      <c r="EA805" s="16"/>
      <c r="EB805" s="16"/>
      <c r="EC805" s="16"/>
      <c r="ED805" s="16"/>
      <c r="EE805" s="16"/>
      <c r="EF805" s="16"/>
      <c r="EG805" s="16"/>
      <c r="EH805" s="16"/>
      <c r="EI805" s="16"/>
      <c r="EJ805" s="16"/>
      <c r="EK805" s="16"/>
      <c r="EL805" s="16"/>
      <c r="EM805" s="16"/>
      <c r="EN805" s="16"/>
      <c r="EO805" s="16"/>
      <c r="EP805" s="16"/>
      <c r="EQ805" s="16"/>
      <c r="ER805" s="16"/>
      <c r="ES805" s="16"/>
      <c r="ET805" s="16"/>
      <c r="EU805" s="16"/>
      <c r="EV805" s="16"/>
      <c r="EW805" s="16"/>
      <c r="EX805" s="16"/>
      <c r="EY805" s="16"/>
      <c r="EZ805" s="16"/>
      <c r="FA805" s="16"/>
      <c r="FB805" s="16"/>
      <c r="FC805" s="16"/>
      <c r="FD805" s="16"/>
      <c r="FE805" s="16"/>
      <c r="FF805" s="16"/>
      <c r="FG805" s="16"/>
      <c r="FH805" s="16"/>
      <c r="FI805" s="16"/>
      <c r="FJ805" s="16"/>
      <c r="FK805" s="16"/>
      <c r="FL805" s="16"/>
      <c r="FM805" s="16"/>
      <c r="FN805" s="16"/>
      <c r="FO805" s="16"/>
      <c r="FP805" s="16"/>
      <c r="FQ805" s="16"/>
      <c r="FR805" s="16"/>
      <c r="FS805" s="16"/>
      <c r="FT805" s="16"/>
      <c r="FU805" s="16"/>
      <c r="FV805" s="16"/>
    </row>
    <row r="806" spans="3:178" ht="12.75"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  <c r="DY806" s="16"/>
      <c r="DZ806" s="16"/>
      <c r="EA806" s="16"/>
      <c r="EB806" s="16"/>
      <c r="EC806" s="16"/>
      <c r="ED806" s="16"/>
      <c r="EE806" s="16"/>
      <c r="EF806" s="16"/>
      <c r="EG806" s="16"/>
      <c r="EH806" s="16"/>
      <c r="EI806" s="16"/>
      <c r="EJ806" s="16"/>
      <c r="EK806" s="16"/>
      <c r="EL806" s="16"/>
      <c r="EM806" s="16"/>
      <c r="EN806" s="16"/>
      <c r="EO806" s="16"/>
      <c r="EP806" s="16"/>
      <c r="EQ806" s="16"/>
      <c r="ER806" s="16"/>
      <c r="ES806" s="16"/>
      <c r="ET806" s="16"/>
      <c r="EU806" s="16"/>
      <c r="EV806" s="16"/>
      <c r="EW806" s="16"/>
      <c r="EX806" s="16"/>
      <c r="EY806" s="16"/>
      <c r="EZ806" s="16"/>
      <c r="FA806" s="16"/>
      <c r="FB806" s="16"/>
      <c r="FC806" s="16"/>
      <c r="FD806" s="16"/>
      <c r="FE806" s="16"/>
      <c r="FF806" s="16"/>
      <c r="FG806" s="16"/>
      <c r="FH806" s="16"/>
      <c r="FI806" s="16"/>
      <c r="FJ806" s="16"/>
      <c r="FK806" s="16"/>
      <c r="FL806" s="16"/>
      <c r="FM806" s="16"/>
      <c r="FN806" s="16"/>
      <c r="FO806" s="16"/>
      <c r="FP806" s="16"/>
      <c r="FQ806" s="16"/>
      <c r="FR806" s="16"/>
      <c r="FS806" s="16"/>
      <c r="FT806" s="16"/>
      <c r="FU806" s="16"/>
      <c r="FV806" s="16"/>
    </row>
    <row r="807" spans="3:178" ht="12.75"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  <c r="FB807" s="16"/>
      <c r="FC807" s="16"/>
      <c r="FD807" s="16"/>
      <c r="FE807" s="16"/>
      <c r="FF807" s="16"/>
      <c r="FG807" s="16"/>
      <c r="FH807" s="16"/>
      <c r="FI807" s="16"/>
      <c r="FJ807" s="16"/>
      <c r="FK807" s="16"/>
      <c r="FL807" s="16"/>
      <c r="FM807" s="16"/>
      <c r="FN807" s="16"/>
      <c r="FO807" s="16"/>
      <c r="FP807" s="16"/>
      <c r="FQ807" s="16"/>
      <c r="FR807" s="16"/>
      <c r="FS807" s="16"/>
      <c r="FT807" s="16"/>
      <c r="FU807" s="16"/>
      <c r="FV807" s="16"/>
    </row>
    <row r="808" spans="3:178" ht="12.75"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  <c r="DY808" s="16"/>
      <c r="DZ808" s="16"/>
      <c r="EA808" s="16"/>
      <c r="EB808" s="16"/>
      <c r="EC808" s="16"/>
      <c r="ED808" s="16"/>
      <c r="EE808" s="16"/>
      <c r="EF808" s="16"/>
      <c r="EG808" s="16"/>
      <c r="EH808" s="16"/>
      <c r="EI808" s="16"/>
      <c r="EJ808" s="16"/>
      <c r="EK808" s="16"/>
      <c r="EL808" s="16"/>
      <c r="EM808" s="16"/>
      <c r="EN808" s="16"/>
      <c r="EO808" s="16"/>
      <c r="EP808" s="16"/>
      <c r="EQ808" s="16"/>
      <c r="ER808" s="16"/>
      <c r="ES808" s="16"/>
      <c r="ET808" s="16"/>
      <c r="EU808" s="16"/>
      <c r="EV808" s="16"/>
      <c r="EW808" s="16"/>
      <c r="EX808" s="16"/>
      <c r="EY808" s="16"/>
      <c r="EZ808" s="16"/>
      <c r="FA808" s="16"/>
      <c r="FB808" s="16"/>
      <c r="FC808" s="16"/>
      <c r="FD808" s="16"/>
      <c r="FE808" s="16"/>
      <c r="FF808" s="16"/>
      <c r="FG808" s="16"/>
      <c r="FH808" s="16"/>
      <c r="FI808" s="16"/>
      <c r="FJ808" s="16"/>
      <c r="FK808" s="16"/>
      <c r="FL808" s="16"/>
      <c r="FM808" s="16"/>
      <c r="FN808" s="16"/>
      <c r="FO808" s="16"/>
      <c r="FP808" s="16"/>
      <c r="FQ808" s="16"/>
      <c r="FR808" s="16"/>
      <c r="FS808" s="16"/>
      <c r="FT808" s="16"/>
      <c r="FU808" s="16"/>
      <c r="FV808" s="16"/>
    </row>
    <row r="809" spans="3:178" ht="12.75"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  <c r="DY809" s="16"/>
      <c r="DZ809" s="16"/>
      <c r="EA809" s="16"/>
      <c r="EB809" s="16"/>
      <c r="EC809" s="16"/>
      <c r="ED809" s="16"/>
      <c r="EE809" s="16"/>
      <c r="EF809" s="16"/>
      <c r="EG809" s="16"/>
      <c r="EH809" s="16"/>
      <c r="EI809" s="16"/>
      <c r="EJ809" s="16"/>
      <c r="EK809" s="16"/>
      <c r="EL809" s="16"/>
      <c r="EM809" s="16"/>
      <c r="EN809" s="16"/>
      <c r="EO809" s="16"/>
      <c r="EP809" s="16"/>
      <c r="EQ809" s="16"/>
      <c r="ER809" s="16"/>
      <c r="ES809" s="16"/>
      <c r="ET809" s="16"/>
      <c r="EU809" s="16"/>
      <c r="EV809" s="16"/>
      <c r="EW809" s="16"/>
      <c r="EX809" s="16"/>
      <c r="EY809" s="16"/>
      <c r="EZ809" s="16"/>
      <c r="FA809" s="16"/>
      <c r="FB809" s="16"/>
      <c r="FC809" s="16"/>
      <c r="FD809" s="16"/>
      <c r="FE809" s="16"/>
      <c r="FF809" s="16"/>
      <c r="FG809" s="16"/>
      <c r="FH809" s="16"/>
      <c r="FI809" s="16"/>
      <c r="FJ809" s="16"/>
      <c r="FK809" s="16"/>
      <c r="FL809" s="16"/>
      <c r="FM809" s="16"/>
      <c r="FN809" s="16"/>
      <c r="FO809" s="16"/>
      <c r="FP809" s="16"/>
      <c r="FQ809" s="16"/>
      <c r="FR809" s="16"/>
      <c r="FS809" s="16"/>
      <c r="FT809" s="16"/>
      <c r="FU809" s="16"/>
      <c r="FV809" s="16"/>
    </row>
    <row r="810" spans="3:178" ht="12.75"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  <c r="DV810" s="16"/>
      <c r="DW810" s="16"/>
      <c r="DX810" s="16"/>
      <c r="DY810" s="16"/>
      <c r="DZ810" s="16"/>
      <c r="EA810" s="16"/>
      <c r="EB810" s="16"/>
      <c r="EC810" s="16"/>
      <c r="ED810" s="16"/>
      <c r="EE810" s="16"/>
      <c r="EF810" s="16"/>
      <c r="EG810" s="16"/>
      <c r="EH810" s="16"/>
      <c r="EI810" s="16"/>
      <c r="EJ810" s="16"/>
      <c r="EK810" s="16"/>
      <c r="EL810" s="16"/>
      <c r="EM810" s="16"/>
      <c r="EN810" s="16"/>
      <c r="EO810" s="16"/>
      <c r="EP810" s="16"/>
      <c r="EQ810" s="16"/>
      <c r="ER810" s="16"/>
      <c r="ES810" s="16"/>
      <c r="ET810" s="16"/>
      <c r="EU810" s="16"/>
      <c r="EV810" s="16"/>
      <c r="EW810" s="16"/>
      <c r="EX810" s="16"/>
      <c r="EY810" s="16"/>
      <c r="EZ810" s="16"/>
      <c r="FA810" s="16"/>
      <c r="FB810" s="16"/>
      <c r="FC810" s="16"/>
      <c r="FD810" s="16"/>
      <c r="FE810" s="16"/>
      <c r="FF810" s="16"/>
      <c r="FG810" s="16"/>
      <c r="FH810" s="16"/>
      <c r="FI810" s="16"/>
      <c r="FJ810" s="16"/>
      <c r="FK810" s="16"/>
      <c r="FL810" s="16"/>
      <c r="FM810" s="16"/>
      <c r="FN810" s="16"/>
      <c r="FO810" s="16"/>
      <c r="FP810" s="16"/>
      <c r="FQ810" s="16"/>
      <c r="FR810" s="16"/>
      <c r="FS810" s="16"/>
      <c r="FT810" s="16"/>
      <c r="FU810" s="16"/>
      <c r="FV810" s="16"/>
    </row>
    <row r="811" spans="3:178" ht="12.75"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  <c r="DV811" s="16"/>
      <c r="DW811" s="16"/>
      <c r="DX811" s="16"/>
      <c r="DY811" s="16"/>
      <c r="DZ811" s="16"/>
      <c r="EA811" s="16"/>
      <c r="EB811" s="16"/>
      <c r="EC811" s="16"/>
      <c r="ED811" s="16"/>
      <c r="EE811" s="16"/>
      <c r="EF811" s="16"/>
      <c r="EG811" s="16"/>
      <c r="EH811" s="16"/>
      <c r="EI811" s="16"/>
      <c r="EJ811" s="16"/>
      <c r="EK811" s="16"/>
      <c r="EL811" s="16"/>
      <c r="EM811" s="16"/>
      <c r="EN811" s="16"/>
      <c r="EO811" s="16"/>
      <c r="EP811" s="16"/>
      <c r="EQ811" s="16"/>
      <c r="ER811" s="16"/>
      <c r="ES811" s="16"/>
      <c r="ET811" s="16"/>
      <c r="EU811" s="16"/>
      <c r="EV811" s="16"/>
      <c r="EW811" s="16"/>
      <c r="EX811" s="16"/>
      <c r="EY811" s="16"/>
      <c r="EZ811" s="16"/>
      <c r="FA811" s="16"/>
      <c r="FB811" s="16"/>
      <c r="FC811" s="16"/>
      <c r="FD811" s="16"/>
      <c r="FE811" s="16"/>
      <c r="FF811" s="16"/>
      <c r="FG811" s="16"/>
      <c r="FH811" s="16"/>
      <c r="FI811" s="16"/>
      <c r="FJ811" s="16"/>
      <c r="FK811" s="16"/>
      <c r="FL811" s="16"/>
      <c r="FM811" s="16"/>
      <c r="FN811" s="16"/>
      <c r="FO811" s="16"/>
      <c r="FP811" s="16"/>
      <c r="FQ811" s="16"/>
      <c r="FR811" s="16"/>
      <c r="FS811" s="16"/>
      <c r="FT811" s="16"/>
      <c r="FU811" s="16"/>
      <c r="FV811" s="16"/>
    </row>
    <row r="812" spans="3:178" ht="12.75"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  <c r="DG812" s="16"/>
      <c r="DH812" s="16"/>
      <c r="DI812" s="16"/>
      <c r="DJ812" s="16"/>
      <c r="DK812" s="16"/>
      <c r="DL812" s="16"/>
      <c r="DM812" s="16"/>
      <c r="DN812" s="16"/>
      <c r="DO812" s="16"/>
      <c r="DP812" s="16"/>
      <c r="DQ812" s="16"/>
      <c r="DR812" s="16"/>
      <c r="DS812" s="16"/>
      <c r="DT812" s="16"/>
      <c r="DU812" s="16"/>
      <c r="DV812" s="16"/>
      <c r="DW812" s="16"/>
      <c r="DX812" s="16"/>
      <c r="DY812" s="16"/>
      <c r="DZ812" s="16"/>
      <c r="EA812" s="16"/>
      <c r="EB812" s="16"/>
      <c r="EC812" s="16"/>
      <c r="ED812" s="16"/>
      <c r="EE812" s="16"/>
      <c r="EF812" s="16"/>
      <c r="EG812" s="16"/>
      <c r="EH812" s="16"/>
      <c r="EI812" s="16"/>
      <c r="EJ812" s="16"/>
      <c r="EK812" s="16"/>
      <c r="EL812" s="16"/>
      <c r="EM812" s="16"/>
      <c r="EN812" s="16"/>
      <c r="EO812" s="16"/>
      <c r="EP812" s="16"/>
      <c r="EQ812" s="16"/>
      <c r="ER812" s="16"/>
      <c r="ES812" s="16"/>
      <c r="ET812" s="16"/>
      <c r="EU812" s="16"/>
      <c r="EV812" s="16"/>
      <c r="EW812" s="16"/>
      <c r="EX812" s="16"/>
      <c r="EY812" s="16"/>
      <c r="EZ812" s="16"/>
      <c r="FA812" s="16"/>
      <c r="FB812" s="16"/>
      <c r="FC812" s="16"/>
      <c r="FD812" s="16"/>
      <c r="FE812" s="16"/>
      <c r="FF812" s="16"/>
      <c r="FG812" s="16"/>
      <c r="FH812" s="16"/>
      <c r="FI812" s="16"/>
      <c r="FJ812" s="16"/>
      <c r="FK812" s="16"/>
      <c r="FL812" s="16"/>
      <c r="FM812" s="16"/>
      <c r="FN812" s="16"/>
      <c r="FO812" s="16"/>
      <c r="FP812" s="16"/>
      <c r="FQ812" s="16"/>
      <c r="FR812" s="16"/>
      <c r="FS812" s="16"/>
      <c r="FT812" s="16"/>
      <c r="FU812" s="16"/>
      <c r="FV812" s="16"/>
    </row>
    <row r="813" spans="3:178" ht="12.75"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  <c r="DG813" s="16"/>
      <c r="DH813" s="16"/>
      <c r="DI813" s="16"/>
      <c r="DJ813" s="16"/>
      <c r="DK813" s="16"/>
      <c r="DL813" s="16"/>
      <c r="DM813" s="16"/>
      <c r="DN813" s="16"/>
      <c r="DO813" s="16"/>
      <c r="DP813" s="16"/>
      <c r="DQ813" s="16"/>
      <c r="DR813" s="16"/>
      <c r="DS813" s="16"/>
      <c r="DT813" s="16"/>
      <c r="DU813" s="16"/>
      <c r="DV813" s="16"/>
      <c r="DW813" s="16"/>
      <c r="DX813" s="16"/>
      <c r="DY813" s="16"/>
      <c r="DZ813" s="16"/>
      <c r="EA813" s="16"/>
      <c r="EB813" s="16"/>
      <c r="EC813" s="16"/>
      <c r="ED813" s="16"/>
      <c r="EE813" s="16"/>
      <c r="EF813" s="16"/>
      <c r="EG813" s="16"/>
      <c r="EH813" s="16"/>
      <c r="EI813" s="16"/>
      <c r="EJ813" s="16"/>
      <c r="EK813" s="16"/>
      <c r="EL813" s="16"/>
      <c r="EM813" s="16"/>
      <c r="EN813" s="16"/>
      <c r="EO813" s="16"/>
      <c r="EP813" s="16"/>
      <c r="EQ813" s="16"/>
      <c r="ER813" s="16"/>
      <c r="ES813" s="16"/>
      <c r="ET813" s="16"/>
      <c r="EU813" s="16"/>
      <c r="EV813" s="16"/>
      <c r="EW813" s="16"/>
      <c r="EX813" s="16"/>
      <c r="EY813" s="16"/>
      <c r="EZ813" s="16"/>
      <c r="FA813" s="16"/>
      <c r="FB813" s="16"/>
      <c r="FC813" s="16"/>
      <c r="FD813" s="16"/>
      <c r="FE813" s="16"/>
      <c r="FF813" s="16"/>
      <c r="FG813" s="16"/>
      <c r="FH813" s="16"/>
      <c r="FI813" s="16"/>
      <c r="FJ813" s="16"/>
      <c r="FK813" s="16"/>
      <c r="FL813" s="16"/>
      <c r="FM813" s="16"/>
      <c r="FN813" s="16"/>
      <c r="FO813" s="16"/>
      <c r="FP813" s="16"/>
      <c r="FQ813" s="16"/>
      <c r="FR813" s="16"/>
      <c r="FS813" s="16"/>
      <c r="FT813" s="16"/>
      <c r="FU813" s="16"/>
      <c r="FV813" s="16"/>
    </row>
    <row r="814" spans="3:178" ht="12.75"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  <c r="DG814" s="16"/>
      <c r="DH814" s="16"/>
      <c r="DI814" s="16"/>
      <c r="DJ814" s="16"/>
      <c r="DK814" s="16"/>
      <c r="DL814" s="16"/>
      <c r="DM814" s="16"/>
      <c r="DN814" s="16"/>
      <c r="DO814" s="16"/>
      <c r="DP814" s="16"/>
      <c r="DQ814" s="16"/>
      <c r="DR814" s="16"/>
      <c r="DS814" s="16"/>
      <c r="DT814" s="16"/>
      <c r="DU814" s="16"/>
      <c r="DV814" s="16"/>
      <c r="DW814" s="16"/>
      <c r="DX814" s="16"/>
      <c r="DY814" s="16"/>
      <c r="DZ814" s="16"/>
      <c r="EA814" s="16"/>
      <c r="EB814" s="16"/>
      <c r="EC814" s="16"/>
      <c r="ED814" s="16"/>
      <c r="EE814" s="16"/>
      <c r="EF814" s="16"/>
      <c r="EG814" s="16"/>
      <c r="EH814" s="16"/>
      <c r="EI814" s="16"/>
      <c r="EJ814" s="16"/>
      <c r="EK814" s="16"/>
      <c r="EL814" s="16"/>
      <c r="EM814" s="16"/>
      <c r="EN814" s="16"/>
      <c r="EO814" s="16"/>
      <c r="EP814" s="16"/>
      <c r="EQ814" s="16"/>
      <c r="ER814" s="16"/>
      <c r="ES814" s="16"/>
      <c r="ET814" s="16"/>
      <c r="EU814" s="16"/>
      <c r="EV814" s="16"/>
      <c r="EW814" s="16"/>
      <c r="EX814" s="16"/>
      <c r="EY814" s="16"/>
      <c r="EZ814" s="16"/>
      <c r="FA814" s="16"/>
      <c r="FB814" s="16"/>
      <c r="FC814" s="16"/>
      <c r="FD814" s="16"/>
      <c r="FE814" s="16"/>
      <c r="FF814" s="16"/>
      <c r="FG814" s="16"/>
      <c r="FH814" s="16"/>
      <c r="FI814" s="16"/>
      <c r="FJ814" s="16"/>
      <c r="FK814" s="16"/>
      <c r="FL814" s="16"/>
      <c r="FM814" s="16"/>
      <c r="FN814" s="16"/>
      <c r="FO814" s="16"/>
      <c r="FP814" s="16"/>
      <c r="FQ814" s="16"/>
      <c r="FR814" s="16"/>
      <c r="FS814" s="16"/>
      <c r="FT814" s="16"/>
      <c r="FU814" s="16"/>
      <c r="FV814" s="16"/>
    </row>
    <row r="815" spans="3:178" ht="12.75"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  <c r="DG815" s="16"/>
      <c r="DH815" s="16"/>
      <c r="DI815" s="16"/>
      <c r="DJ815" s="16"/>
      <c r="DK815" s="16"/>
      <c r="DL815" s="16"/>
      <c r="DM815" s="16"/>
      <c r="DN815" s="16"/>
      <c r="DO815" s="16"/>
      <c r="DP815" s="16"/>
      <c r="DQ815" s="16"/>
      <c r="DR815" s="16"/>
      <c r="DS815" s="16"/>
      <c r="DT815" s="16"/>
      <c r="DU815" s="16"/>
      <c r="DV815" s="16"/>
      <c r="DW815" s="16"/>
      <c r="DX815" s="16"/>
      <c r="DY815" s="16"/>
      <c r="DZ815" s="16"/>
      <c r="EA815" s="16"/>
      <c r="EB815" s="16"/>
      <c r="EC815" s="16"/>
      <c r="ED815" s="16"/>
      <c r="EE815" s="16"/>
      <c r="EF815" s="16"/>
      <c r="EG815" s="16"/>
      <c r="EH815" s="16"/>
      <c r="EI815" s="16"/>
      <c r="EJ815" s="16"/>
      <c r="EK815" s="16"/>
      <c r="EL815" s="16"/>
      <c r="EM815" s="16"/>
      <c r="EN815" s="16"/>
      <c r="EO815" s="16"/>
      <c r="EP815" s="16"/>
      <c r="EQ815" s="16"/>
      <c r="ER815" s="16"/>
      <c r="ES815" s="16"/>
      <c r="ET815" s="16"/>
      <c r="EU815" s="16"/>
      <c r="EV815" s="16"/>
      <c r="EW815" s="16"/>
      <c r="EX815" s="16"/>
      <c r="EY815" s="16"/>
      <c r="EZ815" s="16"/>
      <c r="FA815" s="16"/>
      <c r="FB815" s="16"/>
      <c r="FC815" s="16"/>
      <c r="FD815" s="16"/>
      <c r="FE815" s="16"/>
      <c r="FF815" s="16"/>
      <c r="FG815" s="16"/>
      <c r="FH815" s="16"/>
      <c r="FI815" s="16"/>
      <c r="FJ815" s="16"/>
      <c r="FK815" s="16"/>
      <c r="FL815" s="16"/>
      <c r="FM815" s="16"/>
      <c r="FN815" s="16"/>
      <c r="FO815" s="16"/>
      <c r="FP815" s="16"/>
      <c r="FQ815" s="16"/>
      <c r="FR815" s="16"/>
      <c r="FS815" s="16"/>
      <c r="FT815" s="16"/>
      <c r="FU815" s="16"/>
      <c r="FV815" s="16"/>
    </row>
    <row r="816" spans="3:178" ht="12.75"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  <c r="DV816" s="16"/>
      <c r="DW816" s="16"/>
      <c r="DX816" s="16"/>
      <c r="DY816" s="16"/>
      <c r="DZ816" s="16"/>
      <c r="EA816" s="16"/>
      <c r="EB816" s="16"/>
      <c r="EC816" s="16"/>
      <c r="ED816" s="16"/>
      <c r="EE816" s="16"/>
      <c r="EF816" s="16"/>
      <c r="EG816" s="16"/>
      <c r="EH816" s="16"/>
      <c r="EI816" s="16"/>
      <c r="EJ816" s="16"/>
      <c r="EK816" s="16"/>
      <c r="EL816" s="16"/>
      <c r="EM816" s="16"/>
      <c r="EN816" s="16"/>
      <c r="EO816" s="16"/>
      <c r="EP816" s="16"/>
      <c r="EQ816" s="16"/>
      <c r="ER816" s="16"/>
      <c r="ES816" s="16"/>
      <c r="ET816" s="16"/>
      <c r="EU816" s="16"/>
      <c r="EV816" s="16"/>
      <c r="EW816" s="16"/>
      <c r="EX816" s="16"/>
      <c r="EY816" s="16"/>
      <c r="EZ816" s="16"/>
      <c r="FA816" s="16"/>
      <c r="FB816" s="16"/>
      <c r="FC816" s="16"/>
      <c r="FD816" s="16"/>
      <c r="FE816" s="16"/>
      <c r="FF816" s="16"/>
      <c r="FG816" s="16"/>
      <c r="FH816" s="16"/>
      <c r="FI816" s="16"/>
      <c r="FJ816" s="16"/>
      <c r="FK816" s="16"/>
      <c r="FL816" s="16"/>
      <c r="FM816" s="16"/>
      <c r="FN816" s="16"/>
      <c r="FO816" s="16"/>
      <c r="FP816" s="16"/>
      <c r="FQ816" s="16"/>
      <c r="FR816" s="16"/>
      <c r="FS816" s="16"/>
      <c r="FT816" s="16"/>
      <c r="FU816" s="16"/>
      <c r="FV816" s="16"/>
    </row>
    <row r="817" spans="3:178" ht="12.75"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  <c r="DG817" s="16"/>
      <c r="DH817" s="16"/>
      <c r="DI817" s="16"/>
      <c r="DJ817" s="16"/>
      <c r="DK817" s="16"/>
      <c r="DL817" s="16"/>
      <c r="DM817" s="16"/>
      <c r="DN817" s="16"/>
      <c r="DO817" s="16"/>
      <c r="DP817" s="16"/>
      <c r="DQ817" s="16"/>
      <c r="DR817" s="16"/>
      <c r="DS817" s="16"/>
      <c r="DT817" s="16"/>
      <c r="DU817" s="16"/>
      <c r="DV817" s="16"/>
      <c r="DW817" s="16"/>
      <c r="DX817" s="16"/>
      <c r="DY817" s="16"/>
      <c r="DZ817" s="16"/>
      <c r="EA817" s="16"/>
      <c r="EB817" s="16"/>
      <c r="EC817" s="16"/>
      <c r="ED817" s="16"/>
      <c r="EE817" s="16"/>
      <c r="EF817" s="16"/>
      <c r="EG817" s="16"/>
      <c r="EH817" s="16"/>
      <c r="EI817" s="16"/>
      <c r="EJ817" s="16"/>
      <c r="EK817" s="16"/>
      <c r="EL817" s="16"/>
      <c r="EM817" s="16"/>
      <c r="EN817" s="16"/>
      <c r="EO817" s="16"/>
      <c r="EP817" s="16"/>
      <c r="EQ817" s="16"/>
      <c r="ER817" s="16"/>
      <c r="ES817" s="16"/>
      <c r="ET817" s="16"/>
      <c r="EU817" s="16"/>
      <c r="EV817" s="16"/>
      <c r="EW817" s="16"/>
      <c r="EX817" s="16"/>
      <c r="EY817" s="16"/>
      <c r="EZ817" s="16"/>
      <c r="FA817" s="16"/>
      <c r="FB817" s="16"/>
      <c r="FC817" s="16"/>
      <c r="FD817" s="16"/>
      <c r="FE817" s="16"/>
      <c r="FF817" s="16"/>
      <c r="FG817" s="16"/>
      <c r="FH817" s="16"/>
      <c r="FI817" s="16"/>
      <c r="FJ817" s="16"/>
      <c r="FK817" s="16"/>
      <c r="FL817" s="16"/>
      <c r="FM817" s="16"/>
      <c r="FN817" s="16"/>
      <c r="FO817" s="16"/>
      <c r="FP817" s="16"/>
      <c r="FQ817" s="16"/>
      <c r="FR817" s="16"/>
      <c r="FS817" s="16"/>
      <c r="FT817" s="16"/>
      <c r="FU817" s="16"/>
      <c r="FV817" s="16"/>
    </row>
    <row r="818" spans="3:178" ht="12.75"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  <c r="DV818" s="16"/>
      <c r="DW818" s="16"/>
      <c r="DX818" s="16"/>
      <c r="DY818" s="16"/>
      <c r="DZ818" s="16"/>
      <c r="EA818" s="16"/>
      <c r="EB818" s="16"/>
      <c r="EC818" s="16"/>
      <c r="ED818" s="16"/>
      <c r="EE818" s="16"/>
      <c r="EF818" s="16"/>
      <c r="EG818" s="16"/>
      <c r="EH818" s="16"/>
      <c r="EI818" s="16"/>
      <c r="EJ818" s="16"/>
      <c r="EK818" s="16"/>
      <c r="EL818" s="16"/>
      <c r="EM818" s="16"/>
      <c r="EN818" s="16"/>
      <c r="EO818" s="16"/>
      <c r="EP818" s="16"/>
      <c r="EQ818" s="16"/>
      <c r="ER818" s="16"/>
      <c r="ES818" s="16"/>
      <c r="ET818" s="16"/>
      <c r="EU818" s="16"/>
      <c r="EV818" s="16"/>
      <c r="EW818" s="16"/>
      <c r="EX818" s="16"/>
      <c r="EY818" s="16"/>
      <c r="EZ818" s="16"/>
      <c r="FA818" s="16"/>
      <c r="FB818" s="16"/>
      <c r="FC818" s="16"/>
      <c r="FD818" s="16"/>
      <c r="FE818" s="16"/>
      <c r="FF818" s="16"/>
      <c r="FG818" s="16"/>
      <c r="FH818" s="16"/>
      <c r="FI818" s="16"/>
      <c r="FJ818" s="16"/>
      <c r="FK818" s="16"/>
      <c r="FL818" s="16"/>
      <c r="FM818" s="16"/>
      <c r="FN818" s="16"/>
      <c r="FO818" s="16"/>
      <c r="FP818" s="16"/>
      <c r="FQ818" s="16"/>
      <c r="FR818" s="16"/>
      <c r="FS818" s="16"/>
      <c r="FT818" s="16"/>
      <c r="FU818" s="16"/>
      <c r="FV818" s="16"/>
    </row>
    <row r="819" spans="3:178" ht="12.75"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  <c r="DM819" s="16"/>
      <c r="DN819" s="16"/>
      <c r="DO819" s="16"/>
      <c r="DP819" s="16"/>
      <c r="DQ819" s="16"/>
      <c r="DR819" s="16"/>
      <c r="DS819" s="16"/>
      <c r="DT819" s="16"/>
      <c r="DU819" s="16"/>
      <c r="DV819" s="16"/>
      <c r="DW819" s="16"/>
      <c r="DX819" s="16"/>
      <c r="DY819" s="16"/>
      <c r="DZ819" s="16"/>
      <c r="EA819" s="16"/>
      <c r="EB819" s="16"/>
      <c r="EC819" s="16"/>
      <c r="ED819" s="16"/>
      <c r="EE819" s="16"/>
      <c r="EF819" s="16"/>
      <c r="EG819" s="16"/>
      <c r="EH819" s="16"/>
      <c r="EI819" s="16"/>
      <c r="EJ819" s="16"/>
      <c r="EK819" s="16"/>
      <c r="EL819" s="16"/>
      <c r="EM819" s="16"/>
      <c r="EN819" s="16"/>
      <c r="EO819" s="16"/>
      <c r="EP819" s="16"/>
      <c r="EQ819" s="16"/>
      <c r="ER819" s="16"/>
      <c r="ES819" s="16"/>
      <c r="ET819" s="16"/>
      <c r="EU819" s="16"/>
      <c r="EV819" s="16"/>
      <c r="EW819" s="16"/>
      <c r="EX819" s="16"/>
      <c r="EY819" s="16"/>
      <c r="EZ819" s="16"/>
      <c r="FA819" s="16"/>
      <c r="FB819" s="16"/>
      <c r="FC819" s="16"/>
      <c r="FD819" s="16"/>
      <c r="FE819" s="16"/>
      <c r="FF819" s="16"/>
      <c r="FG819" s="16"/>
      <c r="FH819" s="16"/>
      <c r="FI819" s="16"/>
      <c r="FJ819" s="16"/>
      <c r="FK819" s="16"/>
      <c r="FL819" s="16"/>
      <c r="FM819" s="16"/>
      <c r="FN819" s="16"/>
      <c r="FO819" s="16"/>
      <c r="FP819" s="16"/>
      <c r="FQ819" s="16"/>
      <c r="FR819" s="16"/>
      <c r="FS819" s="16"/>
      <c r="FT819" s="16"/>
      <c r="FU819" s="16"/>
      <c r="FV819" s="16"/>
    </row>
    <row r="820" spans="3:178" ht="12.75"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  <c r="DG820" s="16"/>
      <c r="DH820" s="16"/>
      <c r="DI820" s="16"/>
      <c r="DJ820" s="16"/>
      <c r="DK820" s="16"/>
      <c r="DL820" s="16"/>
      <c r="DM820" s="16"/>
      <c r="DN820" s="16"/>
      <c r="DO820" s="16"/>
      <c r="DP820" s="16"/>
      <c r="DQ820" s="16"/>
      <c r="DR820" s="16"/>
      <c r="DS820" s="16"/>
      <c r="DT820" s="16"/>
      <c r="DU820" s="16"/>
      <c r="DV820" s="16"/>
      <c r="DW820" s="16"/>
      <c r="DX820" s="16"/>
      <c r="DY820" s="16"/>
      <c r="DZ820" s="16"/>
      <c r="EA820" s="16"/>
      <c r="EB820" s="16"/>
      <c r="EC820" s="16"/>
      <c r="ED820" s="16"/>
      <c r="EE820" s="16"/>
      <c r="EF820" s="16"/>
      <c r="EG820" s="16"/>
      <c r="EH820" s="16"/>
      <c r="EI820" s="16"/>
      <c r="EJ820" s="16"/>
      <c r="EK820" s="16"/>
      <c r="EL820" s="16"/>
      <c r="EM820" s="16"/>
      <c r="EN820" s="16"/>
      <c r="EO820" s="16"/>
      <c r="EP820" s="16"/>
      <c r="EQ820" s="16"/>
      <c r="ER820" s="16"/>
      <c r="ES820" s="16"/>
      <c r="ET820" s="16"/>
      <c r="EU820" s="16"/>
      <c r="EV820" s="16"/>
      <c r="EW820" s="16"/>
      <c r="EX820" s="16"/>
      <c r="EY820" s="16"/>
      <c r="EZ820" s="16"/>
      <c r="FA820" s="16"/>
      <c r="FB820" s="16"/>
      <c r="FC820" s="16"/>
      <c r="FD820" s="16"/>
      <c r="FE820" s="16"/>
      <c r="FF820" s="16"/>
      <c r="FG820" s="16"/>
      <c r="FH820" s="16"/>
      <c r="FI820" s="16"/>
      <c r="FJ820" s="16"/>
      <c r="FK820" s="16"/>
      <c r="FL820" s="16"/>
      <c r="FM820" s="16"/>
      <c r="FN820" s="16"/>
      <c r="FO820" s="16"/>
      <c r="FP820" s="16"/>
      <c r="FQ820" s="16"/>
      <c r="FR820" s="16"/>
      <c r="FS820" s="16"/>
      <c r="FT820" s="16"/>
      <c r="FU820" s="16"/>
      <c r="FV820" s="16"/>
    </row>
    <row r="821" spans="3:178" ht="12.75"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  <c r="DG821" s="16"/>
      <c r="DH821" s="16"/>
      <c r="DI821" s="16"/>
      <c r="DJ821" s="16"/>
      <c r="DK821" s="16"/>
      <c r="DL821" s="16"/>
      <c r="DM821" s="16"/>
      <c r="DN821" s="16"/>
      <c r="DO821" s="16"/>
      <c r="DP821" s="16"/>
      <c r="DQ821" s="16"/>
      <c r="DR821" s="16"/>
      <c r="DS821" s="16"/>
      <c r="DT821" s="16"/>
      <c r="DU821" s="16"/>
      <c r="DV821" s="16"/>
      <c r="DW821" s="16"/>
      <c r="DX821" s="16"/>
      <c r="DY821" s="16"/>
      <c r="DZ821" s="16"/>
      <c r="EA821" s="16"/>
      <c r="EB821" s="16"/>
      <c r="EC821" s="16"/>
      <c r="ED821" s="16"/>
      <c r="EE821" s="16"/>
      <c r="EF821" s="16"/>
      <c r="EG821" s="16"/>
      <c r="EH821" s="16"/>
      <c r="EI821" s="16"/>
      <c r="EJ821" s="16"/>
      <c r="EK821" s="16"/>
      <c r="EL821" s="16"/>
      <c r="EM821" s="16"/>
      <c r="EN821" s="16"/>
      <c r="EO821" s="16"/>
      <c r="EP821" s="16"/>
      <c r="EQ821" s="16"/>
      <c r="ER821" s="16"/>
      <c r="ES821" s="16"/>
      <c r="ET821" s="16"/>
      <c r="EU821" s="16"/>
      <c r="EV821" s="16"/>
      <c r="EW821" s="16"/>
      <c r="EX821" s="16"/>
      <c r="EY821" s="16"/>
      <c r="EZ821" s="16"/>
      <c r="FA821" s="16"/>
      <c r="FB821" s="16"/>
      <c r="FC821" s="16"/>
      <c r="FD821" s="16"/>
      <c r="FE821" s="16"/>
      <c r="FF821" s="16"/>
      <c r="FG821" s="16"/>
      <c r="FH821" s="16"/>
      <c r="FI821" s="16"/>
      <c r="FJ821" s="16"/>
      <c r="FK821" s="16"/>
      <c r="FL821" s="16"/>
      <c r="FM821" s="16"/>
      <c r="FN821" s="16"/>
      <c r="FO821" s="16"/>
      <c r="FP821" s="16"/>
      <c r="FQ821" s="16"/>
      <c r="FR821" s="16"/>
      <c r="FS821" s="16"/>
      <c r="FT821" s="16"/>
      <c r="FU821" s="16"/>
      <c r="FV821" s="16"/>
    </row>
    <row r="822" spans="3:178" ht="12.75"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  <c r="DG822" s="16"/>
      <c r="DH822" s="16"/>
      <c r="DI822" s="16"/>
      <c r="DJ822" s="16"/>
      <c r="DK822" s="16"/>
      <c r="DL822" s="16"/>
      <c r="DM822" s="16"/>
      <c r="DN822" s="16"/>
      <c r="DO822" s="16"/>
      <c r="DP822" s="16"/>
      <c r="DQ822" s="16"/>
      <c r="DR822" s="16"/>
      <c r="DS822" s="16"/>
      <c r="DT822" s="16"/>
      <c r="DU822" s="16"/>
      <c r="DV822" s="16"/>
      <c r="DW822" s="16"/>
      <c r="DX822" s="16"/>
      <c r="DY822" s="16"/>
      <c r="DZ822" s="16"/>
      <c r="EA822" s="16"/>
      <c r="EB822" s="16"/>
      <c r="EC822" s="16"/>
      <c r="ED822" s="16"/>
      <c r="EE822" s="16"/>
      <c r="EF822" s="16"/>
      <c r="EG822" s="16"/>
      <c r="EH822" s="16"/>
      <c r="EI822" s="16"/>
      <c r="EJ822" s="16"/>
      <c r="EK822" s="16"/>
      <c r="EL822" s="16"/>
      <c r="EM822" s="16"/>
      <c r="EN822" s="16"/>
      <c r="EO822" s="16"/>
      <c r="EP822" s="16"/>
      <c r="EQ822" s="16"/>
      <c r="ER822" s="16"/>
      <c r="ES822" s="16"/>
      <c r="ET822" s="16"/>
      <c r="EU822" s="16"/>
      <c r="EV822" s="16"/>
      <c r="EW822" s="16"/>
      <c r="EX822" s="16"/>
      <c r="EY822" s="16"/>
      <c r="EZ822" s="16"/>
      <c r="FA822" s="16"/>
      <c r="FB822" s="16"/>
      <c r="FC822" s="16"/>
      <c r="FD822" s="16"/>
      <c r="FE822" s="16"/>
      <c r="FF822" s="16"/>
      <c r="FG822" s="16"/>
      <c r="FH822" s="16"/>
      <c r="FI822" s="16"/>
      <c r="FJ822" s="16"/>
      <c r="FK822" s="16"/>
      <c r="FL822" s="16"/>
      <c r="FM822" s="16"/>
      <c r="FN822" s="16"/>
      <c r="FO822" s="16"/>
      <c r="FP822" s="16"/>
      <c r="FQ822" s="16"/>
      <c r="FR822" s="16"/>
      <c r="FS822" s="16"/>
      <c r="FT822" s="16"/>
      <c r="FU822" s="16"/>
      <c r="FV822" s="16"/>
    </row>
    <row r="823" spans="3:178" ht="12.75"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  <c r="DG823" s="16"/>
      <c r="DH823" s="16"/>
      <c r="DI823" s="16"/>
      <c r="DJ823" s="16"/>
      <c r="DK823" s="16"/>
      <c r="DL823" s="16"/>
      <c r="DM823" s="16"/>
      <c r="DN823" s="16"/>
      <c r="DO823" s="16"/>
      <c r="DP823" s="16"/>
      <c r="DQ823" s="16"/>
      <c r="DR823" s="16"/>
      <c r="DS823" s="16"/>
      <c r="DT823" s="16"/>
      <c r="DU823" s="16"/>
      <c r="DV823" s="16"/>
      <c r="DW823" s="16"/>
      <c r="DX823" s="16"/>
      <c r="DY823" s="16"/>
      <c r="DZ823" s="16"/>
      <c r="EA823" s="16"/>
      <c r="EB823" s="16"/>
      <c r="EC823" s="16"/>
      <c r="ED823" s="16"/>
      <c r="EE823" s="16"/>
      <c r="EF823" s="16"/>
      <c r="EG823" s="16"/>
      <c r="EH823" s="16"/>
      <c r="EI823" s="16"/>
      <c r="EJ823" s="16"/>
      <c r="EK823" s="16"/>
      <c r="EL823" s="16"/>
      <c r="EM823" s="16"/>
      <c r="EN823" s="16"/>
      <c r="EO823" s="16"/>
      <c r="EP823" s="16"/>
      <c r="EQ823" s="16"/>
      <c r="ER823" s="16"/>
      <c r="ES823" s="16"/>
      <c r="ET823" s="16"/>
      <c r="EU823" s="16"/>
      <c r="EV823" s="16"/>
      <c r="EW823" s="16"/>
      <c r="EX823" s="16"/>
      <c r="EY823" s="16"/>
      <c r="EZ823" s="16"/>
      <c r="FA823" s="16"/>
      <c r="FB823" s="16"/>
      <c r="FC823" s="16"/>
      <c r="FD823" s="16"/>
      <c r="FE823" s="16"/>
      <c r="FF823" s="16"/>
      <c r="FG823" s="16"/>
      <c r="FH823" s="16"/>
      <c r="FI823" s="16"/>
      <c r="FJ823" s="16"/>
      <c r="FK823" s="16"/>
      <c r="FL823" s="16"/>
      <c r="FM823" s="16"/>
      <c r="FN823" s="16"/>
      <c r="FO823" s="16"/>
      <c r="FP823" s="16"/>
      <c r="FQ823" s="16"/>
      <c r="FR823" s="16"/>
      <c r="FS823" s="16"/>
      <c r="FT823" s="16"/>
      <c r="FU823" s="16"/>
      <c r="FV823" s="16"/>
    </row>
    <row r="824" spans="3:178" ht="12.75"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  <c r="DG824" s="16"/>
      <c r="DH824" s="16"/>
      <c r="DI824" s="16"/>
      <c r="DJ824" s="16"/>
      <c r="DK824" s="16"/>
      <c r="DL824" s="16"/>
      <c r="DM824" s="16"/>
      <c r="DN824" s="16"/>
      <c r="DO824" s="16"/>
      <c r="DP824" s="16"/>
      <c r="DQ824" s="16"/>
      <c r="DR824" s="16"/>
      <c r="DS824" s="16"/>
      <c r="DT824" s="16"/>
      <c r="DU824" s="16"/>
      <c r="DV824" s="16"/>
      <c r="DW824" s="16"/>
      <c r="DX824" s="16"/>
      <c r="DY824" s="16"/>
      <c r="DZ824" s="16"/>
      <c r="EA824" s="16"/>
      <c r="EB824" s="16"/>
      <c r="EC824" s="16"/>
      <c r="ED824" s="16"/>
      <c r="EE824" s="16"/>
      <c r="EF824" s="16"/>
      <c r="EG824" s="16"/>
      <c r="EH824" s="16"/>
      <c r="EI824" s="16"/>
      <c r="EJ824" s="16"/>
      <c r="EK824" s="16"/>
      <c r="EL824" s="16"/>
      <c r="EM824" s="16"/>
      <c r="EN824" s="16"/>
      <c r="EO824" s="16"/>
      <c r="EP824" s="16"/>
      <c r="EQ824" s="16"/>
      <c r="ER824" s="16"/>
      <c r="ES824" s="16"/>
      <c r="ET824" s="16"/>
      <c r="EU824" s="16"/>
      <c r="EV824" s="16"/>
      <c r="EW824" s="16"/>
      <c r="EX824" s="16"/>
      <c r="EY824" s="16"/>
      <c r="EZ824" s="16"/>
      <c r="FA824" s="16"/>
      <c r="FB824" s="16"/>
      <c r="FC824" s="16"/>
      <c r="FD824" s="16"/>
      <c r="FE824" s="16"/>
      <c r="FF824" s="16"/>
      <c r="FG824" s="16"/>
      <c r="FH824" s="16"/>
      <c r="FI824" s="16"/>
      <c r="FJ824" s="16"/>
      <c r="FK824" s="16"/>
      <c r="FL824" s="16"/>
      <c r="FM824" s="16"/>
      <c r="FN824" s="16"/>
      <c r="FO824" s="16"/>
      <c r="FP824" s="16"/>
      <c r="FQ824" s="16"/>
      <c r="FR824" s="16"/>
      <c r="FS824" s="16"/>
      <c r="FT824" s="16"/>
      <c r="FU824" s="16"/>
      <c r="FV824" s="16"/>
    </row>
    <row r="825" spans="3:178" ht="12.75"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  <c r="DG825" s="16"/>
      <c r="DH825" s="16"/>
      <c r="DI825" s="16"/>
      <c r="DJ825" s="16"/>
      <c r="DK825" s="16"/>
      <c r="DL825" s="16"/>
      <c r="DM825" s="16"/>
      <c r="DN825" s="16"/>
      <c r="DO825" s="16"/>
      <c r="DP825" s="16"/>
      <c r="DQ825" s="16"/>
      <c r="DR825" s="16"/>
      <c r="DS825" s="16"/>
      <c r="DT825" s="16"/>
      <c r="DU825" s="16"/>
      <c r="DV825" s="16"/>
      <c r="DW825" s="16"/>
      <c r="DX825" s="16"/>
      <c r="DY825" s="16"/>
      <c r="DZ825" s="16"/>
      <c r="EA825" s="16"/>
      <c r="EB825" s="16"/>
      <c r="EC825" s="16"/>
      <c r="ED825" s="16"/>
      <c r="EE825" s="16"/>
      <c r="EF825" s="16"/>
      <c r="EG825" s="16"/>
      <c r="EH825" s="16"/>
      <c r="EI825" s="16"/>
      <c r="EJ825" s="16"/>
      <c r="EK825" s="16"/>
      <c r="EL825" s="16"/>
      <c r="EM825" s="16"/>
      <c r="EN825" s="16"/>
      <c r="EO825" s="16"/>
      <c r="EP825" s="16"/>
      <c r="EQ825" s="16"/>
      <c r="ER825" s="16"/>
      <c r="ES825" s="16"/>
      <c r="ET825" s="16"/>
      <c r="EU825" s="16"/>
      <c r="EV825" s="16"/>
      <c r="EW825" s="16"/>
      <c r="EX825" s="16"/>
      <c r="EY825" s="16"/>
      <c r="EZ825" s="16"/>
      <c r="FA825" s="16"/>
      <c r="FB825" s="16"/>
      <c r="FC825" s="16"/>
      <c r="FD825" s="16"/>
      <c r="FE825" s="16"/>
      <c r="FF825" s="16"/>
      <c r="FG825" s="16"/>
      <c r="FH825" s="16"/>
      <c r="FI825" s="16"/>
      <c r="FJ825" s="16"/>
      <c r="FK825" s="16"/>
      <c r="FL825" s="16"/>
      <c r="FM825" s="16"/>
      <c r="FN825" s="16"/>
      <c r="FO825" s="16"/>
      <c r="FP825" s="16"/>
      <c r="FQ825" s="16"/>
      <c r="FR825" s="16"/>
      <c r="FS825" s="16"/>
      <c r="FT825" s="16"/>
      <c r="FU825" s="16"/>
      <c r="FV825" s="16"/>
    </row>
    <row r="826" spans="3:178" ht="12.75"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  <c r="DG826" s="16"/>
      <c r="DH826" s="16"/>
      <c r="DI826" s="16"/>
      <c r="DJ826" s="16"/>
      <c r="DK826" s="16"/>
      <c r="DL826" s="16"/>
      <c r="DM826" s="16"/>
      <c r="DN826" s="16"/>
      <c r="DO826" s="16"/>
      <c r="DP826" s="16"/>
      <c r="DQ826" s="16"/>
      <c r="DR826" s="16"/>
      <c r="DS826" s="16"/>
      <c r="DT826" s="16"/>
      <c r="DU826" s="16"/>
      <c r="DV826" s="16"/>
      <c r="DW826" s="16"/>
      <c r="DX826" s="16"/>
      <c r="DY826" s="16"/>
      <c r="DZ826" s="16"/>
      <c r="EA826" s="16"/>
      <c r="EB826" s="16"/>
      <c r="EC826" s="16"/>
      <c r="ED826" s="16"/>
      <c r="EE826" s="16"/>
      <c r="EF826" s="16"/>
      <c r="EG826" s="16"/>
      <c r="EH826" s="16"/>
      <c r="EI826" s="16"/>
      <c r="EJ826" s="16"/>
      <c r="EK826" s="16"/>
      <c r="EL826" s="16"/>
      <c r="EM826" s="16"/>
      <c r="EN826" s="16"/>
      <c r="EO826" s="16"/>
      <c r="EP826" s="16"/>
      <c r="EQ826" s="16"/>
      <c r="ER826" s="16"/>
      <c r="ES826" s="16"/>
      <c r="ET826" s="16"/>
      <c r="EU826" s="16"/>
      <c r="EV826" s="16"/>
      <c r="EW826" s="16"/>
      <c r="EX826" s="16"/>
      <c r="EY826" s="16"/>
      <c r="EZ826" s="16"/>
      <c r="FA826" s="16"/>
      <c r="FB826" s="16"/>
      <c r="FC826" s="16"/>
      <c r="FD826" s="16"/>
      <c r="FE826" s="16"/>
      <c r="FF826" s="16"/>
      <c r="FG826" s="16"/>
      <c r="FH826" s="16"/>
      <c r="FI826" s="16"/>
      <c r="FJ826" s="16"/>
      <c r="FK826" s="16"/>
      <c r="FL826" s="16"/>
      <c r="FM826" s="16"/>
      <c r="FN826" s="16"/>
      <c r="FO826" s="16"/>
      <c r="FP826" s="16"/>
      <c r="FQ826" s="16"/>
      <c r="FR826" s="16"/>
      <c r="FS826" s="16"/>
      <c r="FT826" s="16"/>
      <c r="FU826" s="16"/>
      <c r="FV826" s="16"/>
    </row>
    <row r="827" spans="3:178" ht="12.75"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  <c r="DG827" s="16"/>
      <c r="DH827" s="16"/>
      <c r="DI827" s="16"/>
      <c r="DJ827" s="16"/>
      <c r="DK827" s="16"/>
      <c r="DL827" s="16"/>
      <c r="DM827" s="16"/>
      <c r="DN827" s="16"/>
      <c r="DO827" s="16"/>
      <c r="DP827" s="16"/>
      <c r="DQ827" s="16"/>
      <c r="DR827" s="16"/>
      <c r="DS827" s="16"/>
      <c r="DT827" s="16"/>
      <c r="DU827" s="16"/>
      <c r="DV827" s="16"/>
      <c r="DW827" s="16"/>
      <c r="DX827" s="16"/>
      <c r="DY827" s="16"/>
      <c r="DZ827" s="16"/>
      <c r="EA827" s="16"/>
      <c r="EB827" s="16"/>
      <c r="EC827" s="16"/>
      <c r="ED827" s="16"/>
      <c r="EE827" s="16"/>
      <c r="EF827" s="16"/>
      <c r="EG827" s="16"/>
      <c r="EH827" s="16"/>
      <c r="EI827" s="16"/>
      <c r="EJ827" s="16"/>
      <c r="EK827" s="16"/>
      <c r="EL827" s="16"/>
      <c r="EM827" s="16"/>
      <c r="EN827" s="16"/>
      <c r="EO827" s="16"/>
      <c r="EP827" s="16"/>
      <c r="EQ827" s="16"/>
      <c r="ER827" s="16"/>
      <c r="ES827" s="16"/>
      <c r="ET827" s="16"/>
      <c r="EU827" s="16"/>
      <c r="EV827" s="16"/>
      <c r="EW827" s="16"/>
      <c r="EX827" s="16"/>
      <c r="EY827" s="16"/>
      <c r="EZ827" s="16"/>
      <c r="FA827" s="16"/>
      <c r="FB827" s="16"/>
      <c r="FC827" s="16"/>
      <c r="FD827" s="16"/>
      <c r="FE827" s="16"/>
      <c r="FF827" s="16"/>
      <c r="FG827" s="16"/>
      <c r="FH827" s="16"/>
      <c r="FI827" s="16"/>
      <c r="FJ827" s="16"/>
      <c r="FK827" s="16"/>
      <c r="FL827" s="16"/>
      <c r="FM827" s="16"/>
      <c r="FN827" s="16"/>
      <c r="FO827" s="16"/>
      <c r="FP827" s="16"/>
      <c r="FQ827" s="16"/>
      <c r="FR827" s="16"/>
      <c r="FS827" s="16"/>
      <c r="FT827" s="16"/>
      <c r="FU827" s="16"/>
      <c r="FV827" s="16"/>
    </row>
    <row r="828" spans="3:178" ht="12.75"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  <c r="DG828" s="16"/>
      <c r="DH828" s="16"/>
      <c r="DI828" s="16"/>
      <c r="DJ828" s="16"/>
      <c r="DK828" s="16"/>
      <c r="DL828" s="16"/>
      <c r="DM828" s="16"/>
      <c r="DN828" s="16"/>
      <c r="DO828" s="16"/>
      <c r="DP828" s="16"/>
      <c r="DQ828" s="16"/>
      <c r="DR828" s="16"/>
      <c r="DS828" s="16"/>
      <c r="DT828" s="16"/>
      <c r="DU828" s="16"/>
      <c r="DV828" s="16"/>
      <c r="DW828" s="16"/>
      <c r="DX828" s="16"/>
      <c r="DY828" s="16"/>
      <c r="DZ828" s="16"/>
      <c r="EA828" s="16"/>
      <c r="EB828" s="16"/>
      <c r="EC828" s="16"/>
      <c r="ED828" s="16"/>
      <c r="EE828" s="16"/>
      <c r="EF828" s="16"/>
      <c r="EG828" s="16"/>
      <c r="EH828" s="16"/>
      <c r="EI828" s="16"/>
      <c r="EJ828" s="16"/>
      <c r="EK828" s="16"/>
      <c r="EL828" s="16"/>
      <c r="EM828" s="16"/>
      <c r="EN828" s="16"/>
      <c r="EO828" s="16"/>
      <c r="EP828" s="16"/>
      <c r="EQ828" s="16"/>
      <c r="ER828" s="16"/>
      <c r="ES828" s="16"/>
      <c r="ET828" s="16"/>
      <c r="EU828" s="16"/>
      <c r="EV828" s="16"/>
      <c r="EW828" s="16"/>
      <c r="EX828" s="16"/>
      <c r="EY828" s="16"/>
      <c r="EZ828" s="16"/>
      <c r="FA828" s="16"/>
      <c r="FB828" s="16"/>
      <c r="FC828" s="16"/>
      <c r="FD828" s="16"/>
      <c r="FE828" s="16"/>
      <c r="FF828" s="16"/>
      <c r="FG828" s="16"/>
      <c r="FH828" s="16"/>
      <c r="FI828" s="16"/>
      <c r="FJ828" s="16"/>
      <c r="FK828" s="16"/>
      <c r="FL828" s="16"/>
      <c r="FM828" s="16"/>
      <c r="FN828" s="16"/>
      <c r="FO828" s="16"/>
      <c r="FP828" s="16"/>
      <c r="FQ828" s="16"/>
      <c r="FR828" s="16"/>
      <c r="FS828" s="16"/>
      <c r="FT828" s="16"/>
      <c r="FU828" s="16"/>
      <c r="FV828" s="16"/>
    </row>
    <row r="829" spans="3:178" ht="12.75"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  <c r="DG829" s="16"/>
      <c r="DH829" s="16"/>
      <c r="DI829" s="16"/>
      <c r="DJ829" s="16"/>
      <c r="DK829" s="16"/>
      <c r="DL829" s="16"/>
      <c r="DM829" s="16"/>
      <c r="DN829" s="16"/>
      <c r="DO829" s="16"/>
      <c r="DP829" s="16"/>
      <c r="DQ829" s="16"/>
      <c r="DR829" s="16"/>
      <c r="DS829" s="16"/>
      <c r="DT829" s="16"/>
      <c r="DU829" s="16"/>
      <c r="DV829" s="16"/>
      <c r="DW829" s="16"/>
      <c r="DX829" s="16"/>
      <c r="DY829" s="16"/>
      <c r="DZ829" s="16"/>
      <c r="EA829" s="16"/>
      <c r="EB829" s="16"/>
      <c r="EC829" s="16"/>
      <c r="ED829" s="16"/>
      <c r="EE829" s="16"/>
      <c r="EF829" s="16"/>
      <c r="EG829" s="16"/>
      <c r="EH829" s="16"/>
      <c r="EI829" s="16"/>
      <c r="EJ829" s="16"/>
      <c r="EK829" s="16"/>
      <c r="EL829" s="16"/>
      <c r="EM829" s="16"/>
      <c r="EN829" s="16"/>
      <c r="EO829" s="16"/>
      <c r="EP829" s="16"/>
      <c r="EQ829" s="16"/>
      <c r="ER829" s="16"/>
      <c r="ES829" s="16"/>
      <c r="ET829" s="16"/>
      <c r="EU829" s="16"/>
      <c r="EV829" s="16"/>
      <c r="EW829" s="16"/>
      <c r="EX829" s="16"/>
      <c r="EY829" s="16"/>
      <c r="EZ829" s="16"/>
      <c r="FA829" s="16"/>
      <c r="FB829" s="16"/>
      <c r="FC829" s="16"/>
      <c r="FD829" s="16"/>
      <c r="FE829" s="16"/>
      <c r="FF829" s="16"/>
      <c r="FG829" s="16"/>
      <c r="FH829" s="16"/>
      <c r="FI829" s="16"/>
      <c r="FJ829" s="16"/>
      <c r="FK829" s="16"/>
      <c r="FL829" s="16"/>
      <c r="FM829" s="16"/>
      <c r="FN829" s="16"/>
      <c r="FO829" s="16"/>
      <c r="FP829" s="16"/>
      <c r="FQ829" s="16"/>
      <c r="FR829" s="16"/>
      <c r="FS829" s="16"/>
      <c r="FT829" s="16"/>
      <c r="FU829" s="16"/>
      <c r="FV829" s="16"/>
    </row>
    <row r="830" spans="3:178" ht="12.75"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  <c r="DG830" s="16"/>
      <c r="DH830" s="16"/>
      <c r="DI830" s="16"/>
      <c r="DJ830" s="16"/>
      <c r="DK830" s="16"/>
      <c r="DL830" s="16"/>
      <c r="DM830" s="16"/>
      <c r="DN830" s="16"/>
      <c r="DO830" s="16"/>
      <c r="DP830" s="16"/>
      <c r="DQ830" s="16"/>
      <c r="DR830" s="16"/>
      <c r="DS830" s="16"/>
      <c r="DT830" s="16"/>
      <c r="DU830" s="16"/>
      <c r="DV830" s="16"/>
      <c r="DW830" s="16"/>
      <c r="DX830" s="16"/>
      <c r="DY830" s="16"/>
      <c r="DZ830" s="16"/>
      <c r="EA830" s="16"/>
      <c r="EB830" s="16"/>
      <c r="EC830" s="16"/>
      <c r="ED830" s="16"/>
      <c r="EE830" s="16"/>
      <c r="EF830" s="16"/>
      <c r="EG830" s="16"/>
      <c r="EH830" s="16"/>
      <c r="EI830" s="16"/>
      <c r="EJ830" s="16"/>
      <c r="EK830" s="16"/>
      <c r="EL830" s="16"/>
      <c r="EM830" s="16"/>
      <c r="EN830" s="16"/>
      <c r="EO830" s="16"/>
      <c r="EP830" s="16"/>
      <c r="EQ830" s="16"/>
      <c r="ER830" s="16"/>
      <c r="ES830" s="16"/>
      <c r="ET830" s="16"/>
      <c r="EU830" s="16"/>
      <c r="EV830" s="16"/>
      <c r="EW830" s="16"/>
      <c r="EX830" s="16"/>
      <c r="EY830" s="16"/>
      <c r="EZ830" s="16"/>
      <c r="FA830" s="16"/>
      <c r="FB830" s="16"/>
      <c r="FC830" s="16"/>
      <c r="FD830" s="16"/>
      <c r="FE830" s="16"/>
      <c r="FF830" s="16"/>
      <c r="FG830" s="16"/>
      <c r="FH830" s="16"/>
      <c r="FI830" s="16"/>
      <c r="FJ830" s="16"/>
      <c r="FK830" s="16"/>
      <c r="FL830" s="16"/>
      <c r="FM830" s="16"/>
      <c r="FN830" s="16"/>
      <c r="FO830" s="16"/>
      <c r="FP830" s="16"/>
      <c r="FQ830" s="16"/>
      <c r="FR830" s="16"/>
      <c r="FS830" s="16"/>
      <c r="FT830" s="16"/>
      <c r="FU830" s="16"/>
      <c r="FV830" s="16"/>
    </row>
    <row r="831" spans="3:178" ht="12.75"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  <c r="DG831" s="16"/>
      <c r="DH831" s="16"/>
      <c r="DI831" s="16"/>
      <c r="DJ831" s="16"/>
      <c r="DK831" s="16"/>
      <c r="DL831" s="16"/>
      <c r="DM831" s="16"/>
      <c r="DN831" s="16"/>
      <c r="DO831" s="16"/>
      <c r="DP831" s="16"/>
      <c r="DQ831" s="16"/>
      <c r="DR831" s="16"/>
      <c r="DS831" s="16"/>
      <c r="DT831" s="16"/>
      <c r="DU831" s="16"/>
      <c r="DV831" s="16"/>
      <c r="DW831" s="16"/>
      <c r="DX831" s="16"/>
      <c r="DY831" s="16"/>
      <c r="DZ831" s="16"/>
      <c r="EA831" s="16"/>
      <c r="EB831" s="16"/>
      <c r="EC831" s="16"/>
      <c r="ED831" s="16"/>
      <c r="EE831" s="16"/>
      <c r="EF831" s="16"/>
      <c r="EG831" s="16"/>
      <c r="EH831" s="16"/>
      <c r="EI831" s="16"/>
      <c r="EJ831" s="16"/>
      <c r="EK831" s="16"/>
      <c r="EL831" s="16"/>
      <c r="EM831" s="16"/>
      <c r="EN831" s="16"/>
      <c r="EO831" s="16"/>
      <c r="EP831" s="16"/>
      <c r="EQ831" s="16"/>
      <c r="ER831" s="16"/>
      <c r="ES831" s="16"/>
      <c r="ET831" s="16"/>
      <c r="EU831" s="16"/>
      <c r="EV831" s="16"/>
      <c r="EW831" s="16"/>
      <c r="EX831" s="16"/>
      <c r="EY831" s="16"/>
      <c r="EZ831" s="16"/>
      <c r="FA831" s="16"/>
      <c r="FB831" s="16"/>
      <c r="FC831" s="16"/>
      <c r="FD831" s="16"/>
      <c r="FE831" s="16"/>
      <c r="FF831" s="16"/>
      <c r="FG831" s="16"/>
      <c r="FH831" s="16"/>
      <c r="FI831" s="16"/>
      <c r="FJ831" s="16"/>
      <c r="FK831" s="16"/>
      <c r="FL831" s="16"/>
      <c r="FM831" s="16"/>
      <c r="FN831" s="16"/>
      <c r="FO831" s="16"/>
      <c r="FP831" s="16"/>
      <c r="FQ831" s="16"/>
      <c r="FR831" s="16"/>
      <c r="FS831" s="16"/>
      <c r="FT831" s="16"/>
      <c r="FU831" s="16"/>
      <c r="FV831" s="16"/>
    </row>
    <row r="832" spans="3:178" ht="12.75"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  <c r="DG832" s="16"/>
      <c r="DH832" s="16"/>
      <c r="DI832" s="16"/>
      <c r="DJ832" s="16"/>
      <c r="DK832" s="16"/>
      <c r="DL832" s="16"/>
      <c r="DM832" s="16"/>
      <c r="DN832" s="16"/>
      <c r="DO832" s="16"/>
      <c r="DP832" s="16"/>
      <c r="DQ832" s="16"/>
      <c r="DR832" s="16"/>
      <c r="DS832" s="16"/>
      <c r="DT832" s="16"/>
      <c r="DU832" s="16"/>
      <c r="DV832" s="16"/>
      <c r="DW832" s="16"/>
      <c r="DX832" s="16"/>
      <c r="DY832" s="16"/>
      <c r="DZ832" s="16"/>
      <c r="EA832" s="16"/>
      <c r="EB832" s="16"/>
      <c r="EC832" s="16"/>
      <c r="ED832" s="16"/>
      <c r="EE832" s="16"/>
      <c r="EF832" s="16"/>
      <c r="EG832" s="16"/>
      <c r="EH832" s="16"/>
      <c r="EI832" s="16"/>
      <c r="EJ832" s="16"/>
      <c r="EK832" s="16"/>
      <c r="EL832" s="16"/>
      <c r="EM832" s="16"/>
      <c r="EN832" s="16"/>
      <c r="EO832" s="16"/>
      <c r="EP832" s="16"/>
      <c r="EQ832" s="16"/>
      <c r="ER832" s="16"/>
      <c r="ES832" s="16"/>
      <c r="ET832" s="16"/>
      <c r="EU832" s="16"/>
      <c r="EV832" s="16"/>
      <c r="EW832" s="16"/>
      <c r="EX832" s="16"/>
      <c r="EY832" s="16"/>
      <c r="EZ832" s="16"/>
      <c r="FA832" s="16"/>
      <c r="FB832" s="16"/>
      <c r="FC832" s="16"/>
      <c r="FD832" s="16"/>
      <c r="FE832" s="16"/>
      <c r="FF832" s="16"/>
      <c r="FG832" s="16"/>
      <c r="FH832" s="16"/>
      <c r="FI832" s="16"/>
      <c r="FJ832" s="16"/>
      <c r="FK832" s="16"/>
      <c r="FL832" s="16"/>
      <c r="FM832" s="16"/>
      <c r="FN832" s="16"/>
      <c r="FO832" s="16"/>
      <c r="FP832" s="16"/>
      <c r="FQ832" s="16"/>
      <c r="FR832" s="16"/>
      <c r="FS832" s="16"/>
      <c r="FT832" s="16"/>
      <c r="FU832" s="16"/>
      <c r="FV832" s="16"/>
    </row>
    <row r="833" spans="3:178" ht="12.75"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  <c r="DG833" s="16"/>
      <c r="DH833" s="16"/>
      <c r="DI833" s="16"/>
      <c r="DJ833" s="16"/>
      <c r="DK833" s="16"/>
      <c r="DL833" s="16"/>
      <c r="DM833" s="16"/>
      <c r="DN833" s="16"/>
      <c r="DO833" s="16"/>
      <c r="DP833" s="16"/>
      <c r="DQ833" s="16"/>
      <c r="DR833" s="16"/>
      <c r="DS833" s="16"/>
      <c r="DT833" s="16"/>
      <c r="DU833" s="16"/>
      <c r="DV833" s="16"/>
      <c r="DW833" s="16"/>
      <c r="DX833" s="16"/>
      <c r="DY833" s="16"/>
      <c r="DZ833" s="16"/>
      <c r="EA833" s="16"/>
      <c r="EB833" s="16"/>
      <c r="EC833" s="16"/>
      <c r="ED833" s="16"/>
      <c r="EE833" s="16"/>
      <c r="EF833" s="16"/>
      <c r="EG833" s="16"/>
      <c r="EH833" s="16"/>
      <c r="EI833" s="16"/>
      <c r="EJ833" s="16"/>
      <c r="EK833" s="16"/>
      <c r="EL833" s="16"/>
      <c r="EM833" s="16"/>
      <c r="EN833" s="16"/>
      <c r="EO833" s="16"/>
      <c r="EP833" s="16"/>
      <c r="EQ833" s="16"/>
      <c r="ER833" s="16"/>
      <c r="ES833" s="16"/>
      <c r="ET833" s="16"/>
      <c r="EU833" s="16"/>
      <c r="EV833" s="16"/>
      <c r="EW833" s="16"/>
      <c r="EX833" s="16"/>
      <c r="EY833" s="16"/>
      <c r="EZ833" s="16"/>
      <c r="FA833" s="16"/>
      <c r="FB833" s="16"/>
      <c r="FC833" s="16"/>
      <c r="FD833" s="16"/>
      <c r="FE833" s="16"/>
      <c r="FF833" s="16"/>
      <c r="FG833" s="16"/>
      <c r="FH833" s="16"/>
      <c r="FI833" s="16"/>
      <c r="FJ833" s="16"/>
      <c r="FK833" s="16"/>
      <c r="FL833" s="16"/>
      <c r="FM833" s="16"/>
      <c r="FN833" s="16"/>
      <c r="FO833" s="16"/>
      <c r="FP833" s="16"/>
      <c r="FQ833" s="16"/>
      <c r="FR833" s="16"/>
      <c r="FS833" s="16"/>
      <c r="FT833" s="16"/>
      <c r="FU833" s="16"/>
      <c r="FV833" s="16"/>
    </row>
    <row r="834" spans="3:178" ht="12.75"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  <c r="DG834" s="16"/>
      <c r="DH834" s="16"/>
      <c r="DI834" s="16"/>
      <c r="DJ834" s="16"/>
      <c r="DK834" s="16"/>
      <c r="DL834" s="16"/>
      <c r="DM834" s="16"/>
      <c r="DN834" s="16"/>
      <c r="DO834" s="16"/>
      <c r="DP834" s="16"/>
      <c r="DQ834" s="16"/>
      <c r="DR834" s="16"/>
      <c r="DS834" s="16"/>
      <c r="DT834" s="16"/>
      <c r="DU834" s="16"/>
      <c r="DV834" s="16"/>
      <c r="DW834" s="16"/>
      <c r="DX834" s="16"/>
      <c r="DY834" s="16"/>
      <c r="DZ834" s="16"/>
      <c r="EA834" s="16"/>
      <c r="EB834" s="16"/>
      <c r="EC834" s="16"/>
      <c r="ED834" s="16"/>
      <c r="EE834" s="16"/>
      <c r="EF834" s="16"/>
      <c r="EG834" s="16"/>
      <c r="EH834" s="16"/>
      <c r="EI834" s="16"/>
      <c r="EJ834" s="16"/>
      <c r="EK834" s="16"/>
      <c r="EL834" s="16"/>
      <c r="EM834" s="16"/>
      <c r="EN834" s="16"/>
      <c r="EO834" s="16"/>
      <c r="EP834" s="16"/>
      <c r="EQ834" s="16"/>
      <c r="ER834" s="16"/>
      <c r="ES834" s="16"/>
      <c r="ET834" s="16"/>
      <c r="EU834" s="16"/>
      <c r="EV834" s="16"/>
      <c r="EW834" s="16"/>
      <c r="EX834" s="16"/>
      <c r="EY834" s="16"/>
      <c r="EZ834" s="16"/>
      <c r="FA834" s="16"/>
      <c r="FB834" s="16"/>
      <c r="FC834" s="16"/>
      <c r="FD834" s="16"/>
      <c r="FE834" s="16"/>
      <c r="FF834" s="16"/>
      <c r="FG834" s="16"/>
      <c r="FH834" s="16"/>
      <c r="FI834" s="16"/>
      <c r="FJ834" s="16"/>
      <c r="FK834" s="16"/>
      <c r="FL834" s="16"/>
      <c r="FM834" s="16"/>
      <c r="FN834" s="16"/>
      <c r="FO834" s="16"/>
      <c r="FP834" s="16"/>
      <c r="FQ834" s="16"/>
      <c r="FR834" s="16"/>
      <c r="FS834" s="16"/>
      <c r="FT834" s="16"/>
      <c r="FU834" s="16"/>
      <c r="FV834" s="16"/>
    </row>
  </sheetData>
  <sheetProtection/>
  <mergeCells count="4">
    <mergeCell ref="A2:B2"/>
    <mergeCell ref="A4:B4"/>
    <mergeCell ref="A7:A8"/>
    <mergeCell ref="B7:B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7"/>
  <sheetViews>
    <sheetView view="pageBreakPreview" zoomScale="140" zoomScaleSheetLayoutView="140" zoomScalePageLayoutView="0" workbookViewId="0" topLeftCell="A55">
      <selection activeCell="C52" sqref="C52"/>
    </sheetView>
  </sheetViews>
  <sheetFormatPr defaultColWidth="9.00390625" defaultRowHeight="12.75"/>
  <cols>
    <col min="1" max="1" width="45.375" style="0" customWidth="1"/>
    <col min="2" max="2" width="14.25390625" style="0" customWidth="1"/>
    <col min="3" max="3" width="13.75390625" style="0" customWidth="1"/>
    <col min="4" max="4" width="16.75390625" style="145" customWidth="1"/>
    <col min="5" max="5" width="0.2421875" style="145" hidden="1" customWidth="1"/>
    <col min="6" max="6" width="9.125" style="0" hidden="1" customWidth="1"/>
    <col min="7" max="8" width="11.00390625" style="0" bestFit="1" customWidth="1"/>
    <col min="9" max="9" width="10.00390625" style="0" bestFit="1" customWidth="1"/>
  </cols>
  <sheetData>
    <row r="2" spans="1:5" ht="12.75">
      <c r="A2" s="596" t="s">
        <v>227</v>
      </c>
      <c r="B2" s="596"/>
      <c r="C2" s="596"/>
      <c r="D2" s="596"/>
      <c r="E2" s="264"/>
    </row>
    <row r="3" spans="1:5" ht="12.75">
      <c r="A3" s="596" t="s">
        <v>228</v>
      </c>
      <c r="B3" s="596"/>
      <c r="C3" s="596"/>
      <c r="D3" s="596"/>
      <c r="E3" s="264"/>
    </row>
    <row r="4" spans="1:5" ht="12.75">
      <c r="A4" s="596" t="s">
        <v>539</v>
      </c>
      <c r="B4" s="596"/>
      <c r="C4" s="596"/>
      <c r="D4" s="596"/>
      <c r="E4" s="264"/>
    </row>
    <row r="5" ht="6.75" customHeight="1">
      <c r="A5" s="136"/>
    </row>
    <row r="6" ht="25.5" customHeight="1">
      <c r="A6" s="136"/>
    </row>
    <row r="7" spans="1:4" ht="15.75" customHeight="1">
      <c r="A7" s="136"/>
      <c r="B7" s="260"/>
      <c r="C7" s="260"/>
      <c r="D7" s="260" t="s">
        <v>229</v>
      </c>
    </row>
    <row r="8" ht="12.75">
      <c r="A8" s="137" t="s">
        <v>553</v>
      </c>
    </row>
    <row r="9" spans="1:5" ht="12.75">
      <c r="A9" s="148" t="s">
        <v>230</v>
      </c>
      <c r="B9" s="138" t="s">
        <v>438</v>
      </c>
      <c r="C9" s="138" t="s">
        <v>386</v>
      </c>
      <c r="D9" s="138" t="s">
        <v>540</v>
      </c>
      <c r="E9"/>
    </row>
    <row r="10" spans="1:5" ht="12.75">
      <c r="A10" s="146"/>
      <c r="B10" s="138" t="s">
        <v>401</v>
      </c>
      <c r="C10" s="138" t="s">
        <v>233</v>
      </c>
      <c r="D10" s="138" t="s">
        <v>401</v>
      </c>
      <c r="E10"/>
    </row>
    <row r="11" spans="1:8" ht="12.75">
      <c r="A11" s="139" t="s">
        <v>234</v>
      </c>
      <c r="B11" s="140">
        <f>B19+B28+B38+B48+B57+B66</f>
        <v>12943</v>
      </c>
      <c r="C11" s="140">
        <f>C19+C28+C38+C48+C57+C66</f>
        <v>13995</v>
      </c>
      <c r="D11" s="147">
        <f>D19+D28+D29+D38+D47+D57+D66</f>
        <v>16126</v>
      </c>
      <c r="E11"/>
      <c r="F11" s="141"/>
      <c r="G11" s="141"/>
      <c r="H11" s="141"/>
    </row>
    <row r="12" spans="1:8" ht="12.75">
      <c r="A12" s="139" t="s">
        <v>235</v>
      </c>
      <c r="B12" s="140">
        <f>B20+B30+B39+B49+B58+B67</f>
        <v>7379</v>
      </c>
      <c r="C12" s="140">
        <f>C20+C30+C39+C49+C58+C67</f>
        <v>9272</v>
      </c>
      <c r="D12" s="140">
        <v>552</v>
      </c>
      <c r="E12"/>
      <c r="F12" s="141"/>
      <c r="G12" s="141"/>
      <c r="H12" s="141"/>
    </row>
    <row r="13" spans="1:8" ht="12.75">
      <c r="A13" s="139" t="s">
        <v>236</v>
      </c>
      <c r="B13" s="140">
        <f>B21+B31+B40+B50+B59</f>
        <v>0</v>
      </c>
      <c r="C13" s="140">
        <v>0</v>
      </c>
      <c r="D13" s="140">
        <v>0</v>
      </c>
      <c r="E13"/>
      <c r="F13" s="141"/>
      <c r="G13" s="141"/>
      <c r="H13" s="141"/>
    </row>
    <row r="14" spans="1:8" ht="12.75">
      <c r="A14" s="142" t="s">
        <v>237</v>
      </c>
      <c r="B14" s="157">
        <f>B13+B12+B11</f>
        <v>20322</v>
      </c>
      <c r="C14" s="157">
        <f>C13+C12+C11</f>
        <v>23267</v>
      </c>
      <c r="D14" s="157">
        <f>D13+D12+D11</f>
        <v>16678</v>
      </c>
      <c r="E14"/>
      <c r="F14" s="141"/>
      <c r="G14" s="141"/>
      <c r="H14" s="141"/>
    </row>
    <row r="15" spans="2:5" ht="6.75" customHeight="1">
      <c r="B15" s="144"/>
      <c r="C15" s="144"/>
      <c r="D15" s="262"/>
      <c r="E15"/>
    </row>
    <row r="16" spans="1:5" ht="12.75">
      <c r="A16" t="s">
        <v>554</v>
      </c>
      <c r="B16" s="144"/>
      <c r="C16" s="144"/>
      <c r="D16" s="262"/>
      <c r="E16"/>
    </row>
    <row r="17" spans="1:5" ht="12.75">
      <c r="A17" s="148" t="s">
        <v>230</v>
      </c>
      <c r="B17" s="138" t="s">
        <v>231</v>
      </c>
      <c r="C17" s="138" t="s">
        <v>386</v>
      </c>
      <c r="D17" s="138" t="s">
        <v>540</v>
      </c>
      <c r="E17"/>
    </row>
    <row r="18" spans="1:5" ht="12.75">
      <c r="A18" s="146"/>
      <c r="B18" s="138" t="s">
        <v>232</v>
      </c>
      <c r="C18" s="138" t="s">
        <v>233</v>
      </c>
      <c r="D18" s="138" t="s">
        <v>401</v>
      </c>
      <c r="E18"/>
    </row>
    <row r="19" spans="1:5" ht="12.75">
      <c r="A19" s="139" t="s">
        <v>234</v>
      </c>
      <c r="B19" s="140">
        <v>6943</v>
      </c>
      <c r="C19" s="140">
        <v>6943</v>
      </c>
      <c r="D19" s="140">
        <v>7158</v>
      </c>
      <c r="E19"/>
    </row>
    <row r="20" spans="1:5" ht="12.75">
      <c r="A20" s="139" t="s">
        <v>235</v>
      </c>
      <c r="B20" s="140">
        <v>0</v>
      </c>
      <c r="C20" s="140">
        <v>0</v>
      </c>
      <c r="D20" s="140">
        <v>0</v>
      </c>
      <c r="E20"/>
    </row>
    <row r="21" spans="1:5" ht="12.75">
      <c r="A21" s="139" t="s">
        <v>236</v>
      </c>
      <c r="B21" s="140">
        <v>0</v>
      </c>
      <c r="C21" s="140">
        <v>0</v>
      </c>
      <c r="D21" s="140">
        <v>0</v>
      </c>
      <c r="E21"/>
    </row>
    <row r="22" spans="1:5" ht="12.75">
      <c r="A22" s="142" t="s">
        <v>237</v>
      </c>
      <c r="B22" s="143">
        <v>6943</v>
      </c>
      <c r="C22" s="143">
        <v>6943</v>
      </c>
      <c r="D22" s="143">
        <v>7158</v>
      </c>
      <c r="E22"/>
    </row>
    <row r="23" spans="1:5" ht="12.75">
      <c r="A23" s="150"/>
      <c r="B23" s="151"/>
      <c r="C23" s="151"/>
      <c r="D23" s="151"/>
      <c r="E23"/>
    </row>
    <row r="24" spans="2:5" ht="14.25" customHeight="1">
      <c r="B24" s="144"/>
      <c r="C24" s="144"/>
      <c r="D24" s="262"/>
      <c r="E24"/>
    </row>
    <row r="25" spans="1:5" ht="12.75">
      <c r="A25" t="s">
        <v>555</v>
      </c>
      <c r="B25" s="447" t="s">
        <v>559</v>
      </c>
      <c r="C25" s="447"/>
      <c r="D25" s="263"/>
      <c r="E25"/>
    </row>
    <row r="26" spans="1:5" ht="12.75">
      <c r="A26" s="148" t="s">
        <v>230</v>
      </c>
      <c r="B26" s="138" t="s">
        <v>231</v>
      </c>
      <c r="C26" s="138" t="s">
        <v>386</v>
      </c>
      <c r="D26" s="138" t="s">
        <v>541</v>
      </c>
      <c r="E26"/>
    </row>
    <row r="27" spans="1:5" ht="12.75">
      <c r="A27" s="146"/>
      <c r="B27" s="138" t="s">
        <v>232</v>
      </c>
      <c r="C27" s="138" t="s">
        <v>233</v>
      </c>
      <c r="D27" s="138" t="s">
        <v>401</v>
      </c>
      <c r="E27"/>
    </row>
    <row r="28" spans="1:5" ht="12.75">
      <c r="A28" s="139" t="s">
        <v>560</v>
      </c>
      <c r="B28" s="140">
        <v>0</v>
      </c>
      <c r="C28" s="140">
        <v>0</v>
      </c>
      <c r="D28" s="140">
        <v>1084</v>
      </c>
      <c r="E28"/>
    </row>
    <row r="29" spans="1:5" ht="12.75">
      <c r="A29" s="139" t="s">
        <v>561</v>
      </c>
      <c r="B29" s="140">
        <v>0</v>
      </c>
      <c r="C29" s="140">
        <v>0</v>
      </c>
      <c r="D29" s="140">
        <v>1084</v>
      </c>
      <c r="E29"/>
    </row>
    <row r="30" spans="1:5" ht="12.75">
      <c r="A30" s="139" t="s">
        <v>235</v>
      </c>
      <c r="B30" s="140">
        <v>0</v>
      </c>
      <c r="C30" s="140">
        <v>0</v>
      </c>
      <c r="D30" s="140">
        <v>0</v>
      </c>
      <c r="E30"/>
    </row>
    <row r="31" spans="1:5" ht="12.75">
      <c r="A31" s="139" t="s">
        <v>236</v>
      </c>
      <c r="B31" s="140">
        <v>0</v>
      </c>
      <c r="C31" s="140">
        <v>0</v>
      </c>
      <c r="D31" s="140">
        <v>0</v>
      </c>
      <c r="E31"/>
    </row>
    <row r="32" spans="1:5" ht="12.75">
      <c r="A32" s="142" t="s">
        <v>237</v>
      </c>
      <c r="B32" s="143">
        <v>0</v>
      </c>
      <c r="C32" s="143">
        <v>0</v>
      </c>
      <c r="D32" s="143">
        <f>D28+D29</f>
        <v>2168</v>
      </c>
      <c r="E32"/>
    </row>
    <row r="33" spans="2:5" ht="12.75">
      <c r="B33" s="144"/>
      <c r="C33" s="144"/>
      <c r="D33" s="262"/>
      <c r="E33"/>
    </row>
    <row r="34" spans="1:5" ht="12.75">
      <c r="A34" s="150"/>
      <c r="B34" s="151"/>
      <c r="C34" s="151"/>
      <c r="D34" s="151"/>
      <c r="E34"/>
    </row>
    <row r="35" spans="1:5" ht="12.75">
      <c r="A35" t="s">
        <v>556</v>
      </c>
      <c r="B35" s="144"/>
      <c r="C35" s="144"/>
      <c r="D35" s="262"/>
      <c r="E35"/>
    </row>
    <row r="36" spans="1:5" ht="12.75">
      <c r="A36" s="148" t="s">
        <v>230</v>
      </c>
      <c r="B36" s="138" t="s">
        <v>231</v>
      </c>
      <c r="C36" s="138" t="s">
        <v>386</v>
      </c>
      <c r="D36" s="138" t="s">
        <v>541</v>
      </c>
      <c r="E36"/>
    </row>
    <row r="37" spans="1:5" ht="12.75">
      <c r="A37" s="146"/>
      <c r="B37" s="138" t="s">
        <v>232</v>
      </c>
      <c r="C37" s="138" t="s">
        <v>233</v>
      </c>
      <c r="D37" s="138" t="s">
        <v>401</v>
      </c>
      <c r="E37"/>
    </row>
    <row r="38" spans="1:5" ht="12.75">
      <c r="A38" s="139" t="s">
        <v>234</v>
      </c>
      <c r="B38" s="140">
        <v>6000</v>
      </c>
      <c r="C38" s="140">
        <v>6000</v>
      </c>
      <c r="D38" s="140">
        <v>6000</v>
      </c>
      <c r="E38"/>
    </row>
    <row r="39" spans="1:5" ht="12.75">
      <c r="A39" s="139" t="s">
        <v>235</v>
      </c>
      <c r="B39" s="140">
        <v>0</v>
      </c>
      <c r="C39" s="140">
        <v>0</v>
      </c>
      <c r="D39" s="140">
        <v>0</v>
      </c>
      <c r="E39"/>
    </row>
    <row r="40" spans="1:5" ht="12.75">
      <c r="A40" s="139" t="s">
        <v>236</v>
      </c>
      <c r="B40" s="140">
        <v>0</v>
      </c>
      <c r="C40" s="140">
        <v>0</v>
      </c>
      <c r="D40" s="140">
        <v>0</v>
      </c>
      <c r="E40"/>
    </row>
    <row r="41" spans="1:5" ht="12.75">
      <c r="A41" s="142" t="s">
        <v>237</v>
      </c>
      <c r="B41" s="143">
        <v>6000</v>
      </c>
      <c r="C41" s="143">
        <v>6000</v>
      </c>
      <c r="D41" s="143">
        <v>6000</v>
      </c>
      <c r="E41"/>
    </row>
    <row r="42" spans="1:5" ht="12.75">
      <c r="A42" s="150"/>
      <c r="B42" s="151"/>
      <c r="C42" s="151"/>
      <c r="D42" s="151"/>
      <c r="E42"/>
    </row>
    <row r="43" spans="1:5" ht="12.75">
      <c r="A43" s="150"/>
      <c r="B43" s="151"/>
      <c r="C43" s="151"/>
      <c r="D43" s="151"/>
      <c r="E43"/>
    </row>
    <row r="44" spans="1:5" ht="12.75">
      <c r="A44" t="s">
        <v>555</v>
      </c>
      <c r="B44" s="144"/>
      <c r="C44" s="144"/>
      <c r="D44" s="262"/>
      <c r="E44"/>
    </row>
    <row r="45" spans="1:5" ht="12.75">
      <c r="A45" s="148" t="s">
        <v>230</v>
      </c>
      <c r="B45" s="138" t="s">
        <v>231</v>
      </c>
      <c r="C45" s="138" t="s">
        <v>386</v>
      </c>
      <c r="D45" s="138" t="s">
        <v>541</v>
      </c>
      <c r="E45"/>
    </row>
    <row r="46" spans="1:5" ht="12.75">
      <c r="A46" s="146"/>
      <c r="B46" s="138" t="s">
        <v>232</v>
      </c>
      <c r="C46" s="138" t="s">
        <v>233</v>
      </c>
      <c r="D46" s="138" t="s">
        <v>401</v>
      </c>
      <c r="E46"/>
    </row>
    <row r="47" spans="1:5" ht="12.75">
      <c r="A47" s="139" t="s">
        <v>234</v>
      </c>
      <c r="B47" s="140">
        <v>0</v>
      </c>
      <c r="C47" s="140">
        <v>293</v>
      </c>
      <c r="D47" s="140">
        <v>800</v>
      </c>
      <c r="E47"/>
    </row>
    <row r="48" spans="1:5" ht="12.75">
      <c r="A48" s="139" t="s">
        <v>235</v>
      </c>
      <c r="B48" s="140">
        <v>0</v>
      </c>
      <c r="C48" s="140">
        <v>0</v>
      </c>
      <c r="D48" s="140">
        <v>0</v>
      </c>
      <c r="E48"/>
    </row>
    <row r="49" spans="1:5" ht="12.75">
      <c r="A49" s="139" t="s">
        <v>236</v>
      </c>
      <c r="B49" s="140">
        <v>0</v>
      </c>
      <c r="C49" s="140">
        <v>0</v>
      </c>
      <c r="D49" s="140">
        <v>0</v>
      </c>
      <c r="E49"/>
    </row>
    <row r="50" spans="1:5" ht="12.75">
      <c r="A50" s="142" t="s">
        <v>237</v>
      </c>
      <c r="B50" s="143">
        <v>0</v>
      </c>
      <c r="C50" s="143">
        <v>293</v>
      </c>
      <c r="D50" s="143">
        <v>800</v>
      </c>
      <c r="E50"/>
    </row>
    <row r="51" spans="1:5" ht="12.75">
      <c r="A51" s="142" t="s">
        <v>237</v>
      </c>
      <c r="B51" s="143">
        <f>SUM(B48:B50)</f>
        <v>0</v>
      </c>
      <c r="C51" s="143">
        <f>SUM(C48:C50)</f>
        <v>293</v>
      </c>
      <c r="D51" s="143">
        <f>SUM(D48:D50)</f>
        <v>800</v>
      </c>
      <c r="E51"/>
    </row>
    <row r="52" spans="1:5" ht="12.75">
      <c r="A52" s="150"/>
      <c r="B52" s="320"/>
      <c r="C52" s="151"/>
      <c r="D52" s="151"/>
      <c r="E52"/>
    </row>
    <row r="53" spans="1:5" ht="12.75">
      <c r="A53" s="150"/>
      <c r="B53" s="320"/>
      <c r="C53" s="151"/>
      <c r="D53" s="151"/>
      <c r="E53"/>
    </row>
    <row r="54" spans="1:5" ht="12.75">
      <c r="A54" t="s">
        <v>557</v>
      </c>
      <c r="B54" s="144"/>
      <c r="C54" s="144"/>
      <c r="D54" s="151"/>
      <c r="E54"/>
    </row>
    <row r="55" spans="1:5" ht="12.75">
      <c r="A55" s="148" t="s">
        <v>230</v>
      </c>
      <c r="B55" s="138" t="s">
        <v>231</v>
      </c>
      <c r="C55" s="138" t="s">
        <v>386</v>
      </c>
      <c r="D55" s="138" t="s">
        <v>541</v>
      </c>
      <c r="E55"/>
    </row>
    <row r="56" spans="1:5" ht="12.75">
      <c r="A56" s="146"/>
      <c r="B56" s="138" t="s">
        <v>232</v>
      </c>
      <c r="C56" s="138" t="s">
        <v>233</v>
      </c>
      <c r="D56" s="138" t="s">
        <v>401</v>
      </c>
      <c r="E56"/>
    </row>
    <row r="57" spans="1:5" ht="12.75">
      <c r="A57" s="139" t="s">
        <v>234</v>
      </c>
      <c r="B57" s="143">
        <v>0</v>
      </c>
      <c r="C57" s="140">
        <v>885</v>
      </c>
      <c r="D57" s="143">
        <v>0</v>
      </c>
      <c r="E57"/>
    </row>
    <row r="58" spans="1:5" ht="12.75">
      <c r="A58" s="139" t="s">
        <v>235</v>
      </c>
      <c r="B58" s="143">
        <v>7379</v>
      </c>
      <c r="C58" s="140">
        <v>9272</v>
      </c>
      <c r="D58" s="143">
        <v>0</v>
      </c>
      <c r="E58"/>
    </row>
    <row r="59" spans="1:5" ht="12.75">
      <c r="A59" s="139" t="s">
        <v>236</v>
      </c>
      <c r="B59" s="143">
        <v>0</v>
      </c>
      <c r="C59" s="140">
        <v>0</v>
      </c>
      <c r="D59" s="143">
        <v>0</v>
      </c>
      <c r="E59"/>
    </row>
    <row r="60" spans="1:5" ht="12.75">
      <c r="A60" s="142" t="s">
        <v>237</v>
      </c>
      <c r="B60" s="143">
        <v>7379</v>
      </c>
      <c r="C60" s="143">
        <f>SUM(C57:C59)</f>
        <v>10157</v>
      </c>
      <c r="D60" s="143">
        <f>SUM(D57:D59)</f>
        <v>0</v>
      </c>
      <c r="E60"/>
    </row>
    <row r="61" spans="1:5" ht="12.75">
      <c r="A61" s="150"/>
      <c r="B61" s="320"/>
      <c r="C61" s="151"/>
      <c r="D61" s="151"/>
      <c r="E61"/>
    </row>
    <row r="62" spans="1:5" ht="12.75">
      <c r="A62" s="150"/>
      <c r="B62" s="151"/>
      <c r="C62" s="151"/>
      <c r="D62" s="151"/>
      <c r="E62"/>
    </row>
    <row r="63" spans="1:5" ht="12.75">
      <c r="A63" t="s">
        <v>558</v>
      </c>
      <c r="B63" s="144"/>
      <c r="C63" s="144"/>
      <c r="D63" s="262"/>
      <c r="E63"/>
    </row>
    <row r="64" spans="1:5" ht="12.75">
      <c r="A64" s="148" t="s">
        <v>230</v>
      </c>
      <c r="B64" s="138" t="s">
        <v>231</v>
      </c>
      <c r="C64" s="138" t="s">
        <v>386</v>
      </c>
      <c r="D64" s="138" t="s">
        <v>541</v>
      </c>
      <c r="E64"/>
    </row>
    <row r="65" spans="1:5" ht="12.75">
      <c r="A65" s="146"/>
      <c r="B65" s="138" t="s">
        <v>232</v>
      </c>
      <c r="C65" s="138" t="s">
        <v>233</v>
      </c>
      <c r="D65" s="138" t="s">
        <v>401</v>
      </c>
      <c r="E65"/>
    </row>
    <row r="66" spans="1:5" ht="12.75">
      <c r="A66" s="139" t="s">
        <v>234</v>
      </c>
      <c r="B66" s="319">
        <v>0</v>
      </c>
      <c r="C66" s="140">
        <v>167</v>
      </c>
      <c r="D66" s="140">
        <v>0</v>
      </c>
      <c r="E66"/>
    </row>
    <row r="67" spans="1:5" ht="12.75">
      <c r="A67" s="139" t="s">
        <v>235</v>
      </c>
      <c r="B67" s="319">
        <v>0</v>
      </c>
      <c r="C67" s="140">
        <v>0</v>
      </c>
      <c r="D67" s="140">
        <v>0</v>
      </c>
      <c r="E67"/>
    </row>
    <row r="68" spans="1:5" ht="14.25" customHeight="1">
      <c r="A68" s="139" t="s">
        <v>236</v>
      </c>
      <c r="B68" s="319">
        <v>0</v>
      </c>
      <c r="C68" s="140">
        <v>0</v>
      </c>
      <c r="D68" s="140">
        <v>0</v>
      </c>
      <c r="E68"/>
    </row>
    <row r="69" spans="1:5" ht="12.75">
      <c r="A69" s="142" t="s">
        <v>237</v>
      </c>
      <c r="B69" s="318">
        <v>0</v>
      </c>
      <c r="C69" s="143">
        <v>167</v>
      </c>
      <c r="D69" s="157">
        <v>0</v>
      </c>
      <c r="E69"/>
    </row>
    <row r="70" spans="2:5" ht="12" customHeight="1">
      <c r="B70" s="144"/>
      <c r="C70" s="144"/>
      <c r="D70" s="262"/>
      <c r="E70"/>
    </row>
    <row r="71" spans="2:5" ht="12.75">
      <c r="B71" s="144"/>
      <c r="C71" s="144"/>
      <c r="D71" s="262"/>
      <c r="E71"/>
    </row>
    <row r="72" spans="1:5" ht="12.75">
      <c r="A72" s="152" t="s">
        <v>238</v>
      </c>
      <c r="B72" s="454" t="s">
        <v>231</v>
      </c>
      <c r="C72" s="303" t="s">
        <v>386</v>
      </c>
      <c r="D72" s="303" t="s">
        <v>541</v>
      </c>
      <c r="E72"/>
    </row>
    <row r="73" spans="1:5" ht="12.75">
      <c r="A73" s="153"/>
      <c r="B73" s="454" t="s">
        <v>232</v>
      </c>
      <c r="C73" s="303" t="s">
        <v>233</v>
      </c>
      <c r="D73" s="303" t="s">
        <v>401</v>
      </c>
      <c r="E73"/>
    </row>
    <row r="74" spans="1:5" ht="12.75">
      <c r="A74" s="154" t="s">
        <v>234</v>
      </c>
      <c r="B74" s="157">
        <f aca="true" t="shared" si="0" ref="B74:D76">B11</f>
        <v>12943</v>
      </c>
      <c r="C74" s="157">
        <f t="shared" si="0"/>
        <v>13995</v>
      </c>
      <c r="D74" s="157">
        <f t="shared" si="0"/>
        <v>16126</v>
      </c>
      <c r="E74"/>
    </row>
    <row r="75" spans="1:5" ht="12.75">
      <c r="A75" s="154" t="s">
        <v>235</v>
      </c>
      <c r="B75" s="157">
        <f t="shared" si="0"/>
        <v>7379</v>
      </c>
      <c r="C75" s="157">
        <f t="shared" si="0"/>
        <v>9272</v>
      </c>
      <c r="D75" s="157">
        <f t="shared" si="0"/>
        <v>552</v>
      </c>
      <c r="E75"/>
    </row>
    <row r="76" spans="1:5" ht="12.75">
      <c r="A76" s="154" t="s">
        <v>236</v>
      </c>
      <c r="B76" s="157">
        <f t="shared" si="0"/>
        <v>0</v>
      </c>
      <c r="C76" s="157">
        <f t="shared" si="0"/>
        <v>0</v>
      </c>
      <c r="D76" s="157">
        <f t="shared" si="0"/>
        <v>0</v>
      </c>
      <c r="E76"/>
    </row>
    <row r="77" spans="1:5" ht="12.75">
      <c r="A77" s="156" t="s">
        <v>239</v>
      </c>
      <c r="B77" s="157">
        <f>SUM(B74:B76)</f>
        <v>20322</v>
      </c>
      <c r="C77" s="157">
        <f>SUM(C74:C76)</f>
        <v>23267</v>
      </c>
      <c r="D77" s="157">
        <f>SUM(D74:D76)</f>
        <v>16678</v>
      </c>
      <c r="E77"/>
    </row>
  </sheetData>
  <sheetProtection/>
  <mergeCells count="3">
    <mergeCell ref="A2:D2"/>
    <mergeCell ref="A3:D3"/>
    <mergeCell ref="A4:D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  <rowBreaks count="1" manualBreakCount="1">
    <brk id="6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6:D34"/>
  <sheetViews>
    <sheetView zoomScale="160" zoomScaleNormal="160" zoomScalePageLayoutView="0" workbookViewId="0" topLeftCell="A1">
      <selection activeCell="D30" sqref="D30"/>
    </sheetView>
  </sheetViews>
  <sheetFormatPr defaultColWidth="9.00390625" defaultRowHeight="12.75"/>
  <cols>
    <col min="1" max="1" width="45.875" style="0" customWidth="1"/>
    <col min="2" max="2" width="12.125" style="0" customWidth="1"/>
    <col min="3" max="3" width="10.75390625" style="0" customWidth="1"/>
    <col min="4" max="4" width="12.625" style="0" bestFit="1" customWidth="1"/>
  </cols>
  <sheetData>
    <row r="6" spans="1:4" ht="12.75">
      <c r="A6" s="596" t="s">
        <v>251</v>
      </c>
      <c r="B6" s="596"/>
      <c r="C6" s="596"/>
      <c r="D6" s="596"/>
    </row>
    <row r="7" spans="1:4" ht="12.75">
      <c r="A7" s="596" t="s">
        <v>542</v>
      </c>
      <c r="B7" s="596"/>
      <c r="C7" s="596"/>
      <c r="D7" s="596"/>
    </row>
    <row r="8" spans="1:4" ht="12.75">
      <c r="A8" s="596" t="s">
        <v>252</v>
      </c>
      <c r="B8" s="596"/>
      <c r="C8" s="596"/>
      <c r="D8" s="596"/>
    </row>
    <row r="9" ht="6.75" customHeight="1">
      <c r="A9" s="136"/>
    </row>
    <row r="10" ht="25.5" customHeight="1">
      <c r="A10" s="136"/>
    </row>
    <row r="11" spans="1:4" ht="12.75">
      <c r="A11" t="s">
        <v>549</v>
      </c>
      <c r="B11" s="144"/>
      <c r="C11" s="144"/>
      <c r="D11" s="144"/>
    </row>
    <row r="12" spans="1:4" ht="12.75">
      <c r="A12" s="148" t="s">
        <v>230</v>
      </c>
      <c r="B12" s="304" t="s">
        <v>439</v>
      </c>
      <c r="C12" s="304" t="s">
        <v>438</v>
      </c>
      <c r="D12" s="304" t="s">
        <v>540</v>
      </c>
    </row>
    <row r="13" spans="1:4" ht="12.75">
      <c r="A13" s="146"/>
      <c r="B13" s="304" t="s">
        <v>401</v>
      </c>
      <c r="C13" s="304" t="s">
        <v>517</v>
      </c>
      <c r="D13" s="304" t="s">
        <v>401</v>
      </c>
    </row>
    <row r="14" spans="1:4" ht="12" customHeight="1">
      <c r="A14" s="139" t="s">
        <v>550</v>
      </c>
      <c r="B14" s="140">
        <v>0</v>
      </c>
      <c r="C14" s="140">
        <v>0</v>
      </c>
      <c r="D14" s="140">
        <v>552</v>
      </c>
    </row>
    <row r="15" spans="1:4" ht="12.75">
      <c r="A15" s="142" t="s">
        <v>237</v>
      </c>
      <c r="B15" s="140">
        <v>0</v>
      </c>
      <c r="C15" s="157">
        <v>0</v>
      </c>
      <c r="D15" s="157">
        <v>552</v>
      </c>
    </row>
    <row r="16" spans="1:4" ht="12.75">
      <c r="A16" s="150"/>
      <c r="B16" s="151"/>
      <c r="C16" s="144"/>
      <c r="D16" s="144"/>
    </row>
    <row r="17" spans="1:4" ht="12.75">
      <c r="A17" t="s">
        <v>551</v>
      </c>
      <c r="B17" s="144"/>
      <c r="C17" s="144"/>
      <c r="D17" s="144"/>
    </row>
    <row r="18" spans="1:4" ht="12.75">
      <c r="A18" s="148" t="s">
        <v>230</v>
      </c>
      <c r="B18" s="304" t="s">
        <v>439</v>
      </c>
      <c r="C18" s="304" t="s">
        <v>438</v>
      </c>
      <c r="D18" s="304" t="s">
        <v>540</v>
      </c>
    </row>
    <row r="19" spans="1:4" ht="12.75">
      <c r="A19" s="146"/>
      <c r="B19" s="304" t="s">
        <v>401</v>
      </c>
      <c r="C19" s="304" t="s">
        <v>517</v>
      </c>
      <c r="D19" s="304" t="s">
        <v>401</v>
      </c>
    </row>
    <row r="20" spans="1:4" ht="12" customHeight="1">
      <c r="A20" s="139" t="s">
        <v>440</v>
      </c>
      <c r="B20" s="140">
        <v>9900</v>
      </c>
      <c r="C20" s="140">
        <v>0</v>
      </c>
      <c r="D20" s="140">
        <v>0</v>
      </c>
    </row>
    <row r="21" spans="1:4" ht="12.75">
      <c r="A21" s="142" t="s">
        <v>237</v>
      </c>
      <c r="B21" s="140">
        <v>9900</v>
      </c>
      <c r="C21" s="157">
        <v>0</v>
      </c>
      <c r="D21" s="140">
        <v>0</v>
      </c>
    </row>
    <row r="22" spans="1:4" ht="12.75">
      <c r="A22" s="150"/>
      <c r="B22" s="262"/>
      <c r="C22" s="263"/>
      <c r="D22" s="262"/>
    </row>
    <row r="23" spans="1:4" ht="12.75">
      <c r="A23" s="150"/>
      <c r="B23" s="262"/>
      <c r="C23" s="263"/>
      <c r="D23" s="262"/>
    </row>
    <row r="24" spans="1:4" ht="12.75">
      <c r="A24" t="s">
        <v>552</v>
      </c>
      <c r="B24" s="144"/>
      <c r="C24" s="144"/>
      <c r="D24" s="144"/>
    </row>
    <row r="25" spans="1:4" ht="12.75">
      <c r="A25" s="148" t="s">
        <v>230</v>
      </c>
      <c r="B25" s="304" t="s">
        <v>439</v>
      </c>
      <c r="C25" s="304" t="s">
        <v>438</v>
      </c>
      <c r="D25" s="304" t="s">
        <v>540</v>
      </c>
    </row>
    <row r="26" spans="1:4" ht="12.75">
      <c r="A26" s="146"/>
      <c r="B26" s="304" t="s">
        <v>401</v>
      </c>
      <c r="C26" s="304" t="s">
        <v>517</v>
      </c>
      <c r="D26" s="304" t="s">
        <v>401</v>
      </c>
    </row>
    <row r="27" spans="1:4" ht="12.75">
      <c r="A27" s="139" t="s">
        <v>441</v>
      </c>
      <c r="B27" s="140">
        <v>3226</v>
      </c>
      <c r="C27" s="140">
        <v>4692</v>
      </c>
      <c r="D27" s="140">
        <v>0</v>
      </c>
    </row>
    <row r="28" spans="1:4" ht="12.75">
      <c r="A28" s="139" t="s">
        <v>442</v>
      </c>
      <c r="B28" s="140">
        <v>4153</v>
      </c>
      <c r="C28" s="140">
        <v>4580</v>
      </c>
      <c r="D28" s="140">
        <v>0</v>
      </c>
    </row>
    <row r="29" spans="1:4" ht="12.75">
      <c r="A29" s="142" t="s">
        <v>237</v>
      </c>
      <c r="B29" s="140">
        <f>SUM(B27:B28)</f>
        <v>7379</v>
      </c>
      <c r="C29" s="157">
        <f>SUM(C27:C28)</f>
        <v>9272</v>
      </c>
      <c r="D29" s="157">
        <v>0</v>
      </c>
    </row>
    <row r="30" spans="1:4" ht="12.75">
      <c r="A30" s="150"/>
      <c r="B30" s="262"/>
      <c r="C30" s="263"/>
      <c r="D30" s="262"/>
    </row>
    <row r="31" spans="2:4" ht="12.75">
      <c r="B31" s="144"/>
      <c r="C31" s="144"/>
      <c r="D31" s="144"/>
    </row>
    <row r="32" spans="1:4" ht="12.75">
      <c r="A32" s="152" t="s">
        <v>427</v>
      </c>
      <c r="B32" s="304" t="s">
        <v>439</v>
      </c>
      <c r="C32" s="304" t="s">
        <v>438</v>
      </c>
      <c r="D32" s="304" t="s">
        <v>540</v>
      </c>
    </row>
    <row r="33" spans="1:4" ht="12.75">
      <c r="A33" s="153"/>
      <c r="B33" s="304" t="s">
        <v>401</v>
      </c>
      <c r="C33" s="304" t="s">
        <v>517</v>
      </c>
      <c r="D33" s="304" t="s">
        <v>401</v>
      </c>
    </row>
    <row r="34" spans="1:4" ht="12.75">
      <c r="A34" s="154" t="s">
        <v>235</v>
      </c>
      <c r="B34" s="155">
        <f>B21+B29</f>
        <v>17279</v>
      </c>
      <c r="C34" s="155">
        <f>C21+C29</f>
        <v>9272</v>
      </c>
      <c r="D34" s="155">
        <f>D15</f>
        <v>552</v>
      </c>
    </row>
  </sheetData>
  <sheetProtection/>
  <mergeCells count="3">
    <mergeCell ref="A6:D6"/>
    <mergeCell ref="A7:D7"/>
    <mergeCell ref="A8:D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Szücsi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2005. ktsgv.I. ford.2.melléklet</dc:title>
  <dc:subject/>
  <dc:creator>Vargáné</dc:creator>
  <cp:keywords/>
  <dc:description/>
  <cp:lastModifiedBy>Önkormányzat Gyöngyöspata</cp:lastModifiedBy>
  <cp:lastPrinted>2014-04-16T12:09:58Z</cp:lastPrinted>
  <dcterms:created xsi:type="dcterms:W3CDTF">2002-11-11T09:41:09Z</dcterms:created>
  <dcterms:modified xsi:type="dcterms:W3CDTF">2014-04-16T12:13:08Z</dcterms:modified>
  <cp:category/>
  <cp:version/>
  <cp:contentType/>
  <cp:contentStatus/>
</cp:coreProperties>
</file>